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480" windowHeight="8445" activeTab="0"/>
  </bookViews>
  <sheets>
    <sheet name="รายงานประมาณการรายจ่าย" sheetId="1" r:id="rId1"/>
    <sheet name="เทศบัญญัติงบประมาณรายจ่าย" sheetId="2" r:id="rId2"/>
    <sheet name="Sheet3" sheetId="3" r:id="rId3"/>
  </sheets>
  <definedNames>
    <definedName name="_xlnm.Print_Titles" localSheetId="1">'เทศบัญญัติงบประมาณรายจ่าย'!$A:$C,'เทศบัญญัติงบประมาณรายจ่าย'!$1:$5</definedName>
    <definedName name="_xlnm.Print_Titles" localSheetId="0">'รายงานประมาณการรายจ่าย'!$1:$6</definedName>
  </definedNames>
  <calcPr fullCalcOnLoad="1"/>
</workbook>
</file>

<file path=xl/sharedStrings.xml><?xml version="1.0" encoding="utf-8"?>
<sst xmlns="http://schemas.openxmlformats.org/spreadsheetml/2006/main" count="588" uniqueCount="198">
  <si>
    <t>รายงานประมาณการรายจ่าย</t>
  </si>
  <si>
    <t>รายจ่ายจริง</t>
  </si>
  <si>
    <t>ประมาณการ</t>
  </si>
  <si>
    <t>ปี 2552</t>
  </si>
  <si>
    <t>ปี 2553</t>
  </si>
  <si>
    <t>ปี 2554</t>
  </si>
  <si>
    <t>ปี 2555</t>
  </si>
  <si>
    <t>ปี 2556</t>
  </si>
  <si>
    <t>ยอดต่าง(%)</t>
  </si>
  <si>
    <t>แผนงานบริหารงานทั่วไป(00110)</t>
  </si>
  <si>
    <t>งบดำเนินการ</t>
  </si>
  <si>
    <t>หมวดเงินเดือน(ฝ่ายประจำ)</t>
  </si>
  <si>
    <t>หมวดค่าตอบแทน</t>
  </si>
  <si>
    <t xml:space="preserve">หมวดค่าใช้สอย      </t>
  </si>
  <si>
    <t>หมวดค่าวัสดุ</t>
  </si>
  <si>
    <t>หมวดค่าสาธารณูปโภค</t>
  </si>
  <si>
    <t>งานบริหารงานคลัง(00113)</t>
  </si>
  <si>
    <t>แผนงานรักษาความสงบภายใน(00120)</t>
  </si>
  <si>
    <t>งานบริหารทั่วไปเกี่ยวกับการรักษาความสงบภายใน(00121)</t>
  </si>
  <si>
    <t>แผนงานงบกลาง(00410)</t>
  </si>
  <si>
    <t>งานงบกลาง(00411)</t>
  </si>
  <si>
    <t>งบกลาง</t>
  </si>
  <si>
    <t>หมวดงบกลาง</t>
  </si>
  <si>
    <t>งบบุคลากร</t>
  </si>
  <si>
    <t>งบลงทุน</t>
  </si>
  <si>
    <t>งบรายจ่ายอื่น</t>
  </si>
  <si>
    <t>อำเภอหนองวัวซอ   จังหวัดอุดรธานี</t>
  </si>
  <si>
    <t>ปี 2557</t>
  </si>
  <si>
    <t xml:space="preserve"> </t>
  </si>
  <si>
    <t>หมวดเงินเดือน (ฝ่ายการเมือง)</t>
  </si>
  <si>
    <t xml:space="preserve">       ประเภทเงินเดือนนายกฯ/รองนายกฯ</t>
  </si>
  <si>
    <t xml:space="preserve">       ประเภทเงินค่าตอบแทนเลขานุการ/ที่ปรึกษานายกฯ</t>
  </si>
  <si>
    <t xml:space="preserve">       ประเภทเงินประจำตำแหน่ง/ค่าตอบแทนพิเศษ</t>
  </si>
  <si>
    <t xml:space="preserve">       ประเภทเงินค่าตอบแทนสมาชิกสภาเทศบาล</t>
  </si>
  <si>
    <t xml:space="preserve">       ประเภทเงินเดือนพนักงานเทศบาล</t>
  </si>
  <si>
    <t xml:space="preserve">       ประเภทเงินเพิ่มต่างๆ ของพนักงานเทศบาล</t>
  </si>
  <si>
    <t xml:space="preserve">       ประเภทเงินประจำตำแหน่งผู้บริหาร</t>
  </si>
  <si>
    <t xml:space="preserve">       ประเภทเงินค่าจ้างลูกจ้างประจำ</t>
  </si>
  <si>
    <t xml:space="preserve">       ประเภทเงินเพิ่มต่างๆ ของลูกจ้างประจำ</t>
  </si>
  <si>
    <t xml:space="preserve">       ประเภทเงินค่าจ้างพนักงานจ้าง</t>
  </si>
  <si>
    <t xml:space="preserve">       ประเภทเงินเพิ่มต่างๆ ของพนักงานจ้าง</t>
  </si>
  <si>
    <t xml:space="preserve">       ประเภทรายจ่ายเพื่อให้ได้มาซึ่งบริการ</t>
  </si>
  <si>
    <t xml:space="preserve">       ประเภทรายจ่ายเกี่ยวเนื่องกับการรับรองและพิธีการ</t>
  </si>
  <si>
    <t xml:space="preserve">       ประเภทรายจ่ายเกี่ยวเนื่องกับการปฏิบัติราชการฯ</t>
  </si>
  <si>
    <t xml:space="preserve">       ประเภทรายจ่ายค่าบำรุงรักษา/ซ่อมแซมทรัพย์สิน</t>
  </si>
  <si>
    <t xml:space="preserve">      ประเภทรายจ่ายค่าที่ดินและสิ่งก่อสร้าง</t>
  </si>
  <si>
    <t xml:space="preserve">      ประเภทรายจ่ายค่าครุภัณฑ์</t>
  </si>
  <si>
    <t>งบเงินอุดหนุน</t>
  </si>
  <si>
    <t xml:space="preserve">       หมวดเงินอุดหนุน</t>
  </si>
  <si>
    <t xml:space="preserve">       หมวดรายจ่ายอื่น</t>
  </si>
  <si>
    <t>รวมงานบริหารทั่วไป</t>
  </si>
  <si>
    <t>รวมแผนงานบริหารงานทั่วไป</t>
  </si>
  <si>
    <t>รวมงานบริหารงานคลัง</t>
  </si>
  <si>
    <t>รวมงานบริหารทั่วไปเกี่ยวกับการรักษาความสงบภายใน</t>
  </si>
  <si>
    <t>รวมงานป้องกันภัยฝ่ายพลเรือนและระงับอัคคีภัย</t>
  </si>
  <si>
    <t>รวมแผนงานการรักษาความสงบภายใน</t>
  </si>
  <si>
    <t>แผนงานการศึกษา (00210)</t>
  </si>
  <si>
    <t>งานบริหารทั่วไปเกี่ยวกับการศึกษา (00211)</t>
  </si>
  <si>
    <t xml:space="preserve">       ประเภทเงินเดือน/เงินเพิ่มต่างๆ พนักงานเทศบาล</t>
  </si>
  <si>
    <t xml:space="preserve">       ประเภทเงินค่าจ้าง/เงินเพิ่มต่างๆ พนักงานจ้าง</t>
  </si>
  <si>
    <t>รวมงานบริหารทั่วไปเกี่ยวกับการศึกษา</t>
  </si>
  <si>
    <t>งานระดับก่อนวัยเรียนและประถมศึกษา (00212)</t>
  </si>
  <si>
    <t>รวมงานระดับก่อนวัยเรียนและประถมศึกษา</t>
  </si>
  <si>
    <t>รวมแผนงานการศึกษา</t>
  </si>
  <si>
    <t>แผนงานสาธารณสุข (00220)</t>
  </si>
  <si>
    <t>งานบริหารทั่วไปเกี่ยวกับสาธารณสุข (00221)</t>
  </si>
  <si>
    <t>รวมงานบริหารทั่วไปเกี่ยวกับสาธารณสุข</t>
  </si>
  <si>
    <t>งานบริการสาธารณสุขและงานสาธารณสุขอื่น (00223)</t>
  </si>
  <si>
    <t>รวมงานบริการสาธารณสุขและงานสาธารณสุขอื่น</t>
  </si>
  <si>
    <t>รวมแผนงานสาธารณสุข</t>
  </si>
  <si>
    <t>แผนงานสังคมสงเคราะห์(00230)</t>
  </si>
  <si>
    <t>งานสวัสดิการสังคมและสังคมสงเคราะห์ (00232)</t>
  </si>
  <si>
    <t>รวมงานสวัสดิการสังคมและสังคมสงเคราะห์</t>
  </si>
  <si>
    <t>รวมแผนงานสังคมสงเคราะห์</t>
  </si>
  <si>
    <t>แผนงานเคหะและขุมชน (00240)</t>
  </si>
  <si>
    <t>งานบริหารทั่วไปเกี่ยวกับเคหะและชุมชน(00241)</t>
  </si>
  <si>
    <t>รวมงานบริหารทั่วไปเกี่ยวกับเคหะและชุมชน</t>
  </si>
  <si>
    <t>งานไฟฟ้า ถนน (00242)</t>
  </si>
  <si>
    <t>รวมงานไฟฟ้า ถนน</t>
  </si>
  <si>
    <t>รวมแผนงานเคหะและขุมชน</t>
  </si>
  <si>
    <t>แผนงานสร้างความเข้มแข็งของชุมชน (00250)</t>
  </si>
  <si>
    <t>งานส่งเสริมและสนับสนุนความเข้มแข็งชุมชน (00252)</t>
  </si>
  <si>
    <t>รวมงานส่งเสริมและสนับสนุนความเข้มแข็งชุมชน</t>
  </si>
  <si>
    <t>รวมแผนงานสร้างความเข้มแข็งของชุมชน</t>
  </si>
  <si>
    <t>แผนงานศาสนาวัฒนธรรมและนันทนาการ (00260)</t>
  </si>
  <si>
    <t>งานกีฬาและนันทนาการ (00262)</t>
  </si>
  <si>
    <t>รวมงานกีฬาและนันทนาการ</t>
  </si>
  <si>
    <t>งานศาสนาและวัฒนธรรมท้องถิ่น (00263)</t>
  </si>
  <si>
    <t>รวมงานศาสนาและวัฒนธรรมท้องถิ่น</t>
  </si>
  <si>
    <t>รวมแผนงานศาสนาวัฒนธรรมและนันทนาการ</t>
  </si>
  <si>
    <t>แผนงานการเกษตร (00320)</t>
  </si>
  <si>
    <t>งานส่งเสริมการเกษตร (00321)</t>
  </si>
  <si>
    <t>รวมงานส่งเสริมการเกษตร</t>
  </si>
  <si>
    <t>งานอนุรักษ์แหล่งน้ำและป่าไม้ (00322)</t>
  </si>
  <si>
    <t>รวมงานอนุรักษ์แหล่งน้ำและป่าไม้</t>
  </si>
  <si>
    <t>รวมแผนงานการเกษตร</t>
  </si>
  <si>
    <t>เทศบาลตำบลกุดหมากไฟ</t>
  </si>
  <si>
    <t>แผนงานบริหารงานทั่วไป (00110)</t>
  </si>
  <si>
    <t>งานบริหารทั่วไป (00111)</t>
  </si>
  <si>
    <t>หมวดเงินอุดหนุน</t>
  </si>
  <si>
    <t>หมวดรายจ่ายอื่น</t>
  </si>
  <si>
    <t>(00251)</t>
  </si>
  <si>
    <t>รวมทุกแผนงาน</t>
  </si>
  <si>
    <t>รวมหมวดงบกลาง</t>
  </si>
  <si>
    <t>รวมงานบริหารทั่วไปเกี่ยวกับการสร้างความเข้มแข็งฯ</t>
  </si>
  <si>
    <t>-</t>
  </si>
  <si>
    <t>เทศบัญญัติงบประมาณรายจ่าย ประจำปีงบประมาณ พ.ศ.2557</t>
  </si>
  <si>
    <t>เทศบาลตำบลกุดหมากไฟ   อำเภอหนองวัวซอ   จังหวัดอุดรธานี</t>
  </si>
  <si>
    <t>แผนงาน</t>
  </si>
  <si>
    <t>บำเหน็จ/บำนาญ</t>
  </si>
  <si>
    <t>หมวด</t>
  </si>
  <si>
    <t>ประเภท</t>
  </si>
  <si>
    <t>งบ</t>
  </si>
  <si>
    <t>เงินเดือนนายกฯ/รองนายกฯ</t>
  </si>
  <si>
    <t>เงินประจำตำแหน่ง/ค่าตอบแทนพิเศษ</t>
  </si>
  <si>
    <t>เงินค่าตอบแทนเลขานุการ/ที่ปรึกษานายกฯ</t>
  </si>
  <si>
    <t>เงินค่าตอบแทนสมาชิกสภาเทศบาล</t>
  </si>
  <si>
    <t>เงินเดือนพนักงานเทศบาล</t>
  </si>
  <si>
    <t>เงินเพิ่มต่างๆ ของพนักงานเทศบาล</t>
  </si>
  <si>
    <t>เงินประจำตำแหน่งผู้บริหาร</t>
  </si>
  <si>
    <t>เงินค่าจ้างลูกจ้างประจำ</t>
  </si>
  <si>
    <t>เงินเพิ่มต่างๆ ของลูกจ้างประจำ</t>
  </si>
  <si>
    <t>เงินค่าจ้างพนักงานจ้าง</t>
  </si>
  <si>
    <t>เงินเพิ่มต่างๆ ของพนักงานจ้าง</t>
  </si>
  <si>
    <t>ค่าตอบแทน</t>
  </si>
  <si>
    <t>ค่าใช้สอย</t>
  </si>
  <si>
    <t>รายจ่ายเพื่อให้ได้มาซึ่งบริการ</t>
  </si>
  <si>
    <t>รายจ่ายเกี่ยวเนื่องกับการรับรองและพิธีการ</t>
  </si>
  <si>
    <t>รายจ่ายเกี่ยวเนื่องกับการปฏิบัติราชการฯ</t>
  </si>
  <si>
    <t>รายจ่ายค่าบำรุงรักษา/ซ่อมแซมทรัพย์สิน</t>
  </si>
  <si>
    <t>ค่าวัสดุ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</si>
  <si>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</si>
  <si>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</si>
  <si>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</si>
  <si>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</si>
  <si>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บริหารทั่วไป</t>
  </si>
  <si>
    <t>รักษาความสงบฯ</t>
  </si>
  <si>
    <t>การศึกษา</t>
  </si>
  <si>
    <t>สาธารณสุข</t>
  </si>
  <si>
    <t>สงเคราะห์</t>
  </si>
  <si>
    <t>เคหะชุมชน</t>
  </si>
  <si>
    <t>สร้างความเข้มแข็ง</t>
  </si>
  <si>
    <t>การเกษตร</t>
  </si>
  <si>
    <t>ศาสนา วัฒนธรรม</t>
  </si>
  <si>
    <t>รวม</t>
  </si>
  <si>
    <t>ค่าตอบแทนผู้ปฏิบัติราชการฯ อปท.</t>
  </si>
  <si>
    <t>ค่าเบี้ยประชุม</t>
  </si>
  <si>
    <t>ค่าตอบแทนปฏิบัติงานนอกเวลาราชการ</t>
  </si>
  <si>
    <t>เงินช่วยเหลือการศึกษาบุตร</t>
  </si>
  <si>
    <t>ค่าเช่าบ้าน</t>
  </si>
  <si>
    <t>เงินช่วยเหลือค่ารักษาพยาบาล</t>
  </si>
  <si>
    <t>วัสดุสำนักงาน</t>
  </si>
  <si>
    <t>วัสดุไฟฟ้าและวิทยุ</t>
  </si>
  <si>
    <t>วัสดุงานบ้านงานครัว</t>
  </si>
  <si>
    <t>วัสดุยานพาหนะและขนส่ง</t>
  </si>
  <si>
    <t>วัสดุเชื้อเพลิงและหล่อลื่น</t>
  </si>
  <si>
    <t>วัสดุโฆษณาและเผยแพร่</t>
  </si>
  <si>
    <t>วัสดุคอมพิวเตอร์</t>
  </si>
  <si>
    <t>ค่าโทรศัพท์</t>
  </si>
  <si>
    <t>ค่าไปรษณีย์</t>
  </si>
  <si>
    <t>ค่าบริการด้านโทรคมนาคม</t>
  </si>
  <si>
    <t>ครุภัณฑ์สำนักงาน</t>
  </si>
  <si>
    <t>ครุภัณฑ์งานบ้านงานครัว</t>
  </si>
  <si>
    <t>ครุภัณฑ์คอมพิวเตอร์</t>
  </si>
  <si>
    <t>ครุภัณฑ์อื่นๆ</t>
  </si>
  <si>
    <t>ค่าบำรุงรักษาครุภัณฑ์(วงเงินไม่เกิน5,000)</t>
  </si>
  <si>
    <t>ครุภัณฑ์โฆษณาและเผยแพร่</t>
  </si>
  <si>
    <t>เงินอุดหนุน อปท.</t>
  </si>
  <si>
    <t>เงินอุดหนุนส่วนราชการ</t>
  </si>
  <si>
    <t>ค่าไฟฟ้า</t>
  </si>
  <si>
    <t>วัสดุเครื่องแต่งกาย</t>
  </si>
  <si>
    <t>วัสดุเครื่องดับเพลิง</t>
  </si>
  <si>
    <t>อาหารเสริม(นม)</t>
  </si>
  <si>
    <t>วัสดุวิทยาศาตร์การแพทย์</t>
  </si>
  <si>
    <t>วัสดุก่อสร้าง</t>
  </si>
  <si>
    <t>ครุภัณฑ์ไฟฟ้าและวิทยุ</t>
  </si>
  <si>
    <t>ค่าบำรุงรักษาปรับปรุงที่ดินและสิ่งก่อสร้าง</t>
  </si>
  <si>
    <t>วัสดุกีฬา</t>
  </si>
  <si>
    <t>วัสดุการเกษตร</t>
  </si>
  <si>
    <t>(การเมือง)</t>
  </si>
  <si>
    <t>เงินเดือน</t>
  </si>
  <si>
    <t>(ประจำ)</t>
  </si>
  <si>
    <t>บุคลากร</t>
  </si>
  <si>
    <t>ค่าสาธาร</t>
  </si>
  <si>
    <t>ณูปโภค</t>
  </si>
  <si>
    <t>ค่าที่ดินและ</t>
  </si>
  <si>
    <t>สิ่งก่อสร้าง</t>
  </si>
  <si>
    <t>เนินการ</t>
  </si>
  <si>
    <t>งบดำ</t>
  </si>
  <si>
    <t>งบราย</t>
  </si>
  <si>
    <t>จ่ายอื่น</t>
  </si>
  <si>
    <t>งบเงิน</t>
  </si>
  <si>
    <t>อุดหนุน</t>
  </si>
  <si>
    <t>งานบริหารทั่วไปเกี่ยวกับการสร้างความเข้มแข็งชุมชน (00251)</t>
  </si>
  <si>
    <t>งานป้องกันภัยฝ่ายพลเรือนและระงับอัคคีภัย (00123)</t>
  </si>
  <si>
    <t xml:space="preserve">                   -</t>
  </si>
  <si>
    <t>แผนงานเคหะและชุมชน (00240)</t>
  </si>
  <si>
    <t>ประจำปีงบประมาณ พ.ศ.2557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</si>
</sst>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_-* #,##0.0_-;\-* #,##0.0_-;_-* &quot;-&quot;??_-;_-@_-"/>
    <numFmt numFmtId="189" formatCode="_-* #,##0_-;\-* #,##0_-;_-* &quot;-&quot;??_-;_-@_-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#,##0_ ;\-#,##0\ 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UPC"/>
      <family val="1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name val="TH SarabunPSK"/>
      <family val="2"/>
    </font>
    <font>
      <b/>
      <sz val="16"/>
      <color indexed="8"/>
      <name val="AngsanaUPC"/>
      <family val="1"/>
    </font>
    <font>
      <sz val="11"/>
      <name val="TH SarabunPSK"/>
      <family val="2"/>
    </font>
    <font>
      <b/>
      <sz val="11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8"/>
      <name val="TH SarabunPSK"/>
      <family val="2"/>
    </font>
    <font>
      <b/>
      <sz val="18"/>
      <color indexed="8"/>
      <name val="AngsanaUPC"/>
      <family val="1"/>
    </font>
    <font>
      <b/>
      <u val="single"/>
      <sz val="16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8"/>
      <name val="AngsanaUPC"/>
      <family val="1"/>
    </font>
    <font>
      <b/>
      <sz val="11"/>
      <color indexed="8"/>
      <name val="TH SarabunPSK"/>
      <family val="2"/>
    </font>
    <font>
      <b/>
      <u val="single"/>
      <sz val="18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ahoma"/>
      <family val="2"/>
    </font>
    <font>
      <sz val="16"/>
      <color indexed="8"/>
      <name val="Tahoma"/>
      <family val="2"/>
    </font>
    <font>
      <b/>
      <sz val="18"/>
      <color indexed="10"/>
      <name val="TH SarabunPSK"/>
      <family val="2"/>
    </font>
    <font>
      <b/>
      <sz val="12"/>
      <color indexed="8"/>
      <name val="TH SarabunPSK"/>
      <family val="2"/>
    </font>
    <font>
      <b/>
      <sz val="10"/>
      <color indexed="8"/>
      <name val="TH SarabunPSK"/>
      <family val="2"/>
    </font>
    <font>
      <sz val="15"/>
      <color indexed="8"/>
      <name val="TH SarabunPSK"/>
      <family val="2"/>
    </font>
    <font>
      <b/>
      <sz val="16"/>
      <color indexed="30"/>
      <name val="TH SarabunPSK"/>
      <family val="2"/>
    </font>
    <font>
      <b/>
      <sz val="16"/>
      <color indexed="30"/>
      <name val="AngsanaUPC"/>
      <family val="1"/>
    </font>
    <font>
      <b/>
      <sz val="17"/>
      <color indexed="30"/>
      <name val="TH SarabunPSK"/>
      <family val="2"/>
    </font>
    <font>
      <sz val="17"/>
      <color indexed="30"/>
      <name val="TH SarabunPSK"/>
      <family val="2"/>
    </font>
    <font>
      <b/>
      <sz val="15"/>
      <color indexed="8"/>
      <name val="TH SarabunPSK"/>
      <family val="2"/>
    </font>
    <font>
      <b/>
      <sz val="15"/>
      <color indexed="3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AngsanaUPC"/>
      <family val="1"/>
    </font>
    <font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6"/>
      <color theme="1"/>
      <name val="AngsanaUPC"/>
      <family val="1"/>
    </font>
    <font>
      <b/>
      <sz val="16"/>
      <color theme="1"/>
      <name val="AngsanaUPC"/>
      <family val="1"/>
    </font>
    <font>
      <sz val="11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AngsanaUPC"/>
      <family val="1"/>
    </font>
    <font>
      <b/>
      <sz val="11"/>
      <color theme="1"/>
      <name val="TH SarabunPSK"/>
      <family val="2"/>
    </font>
    <font>
      <b/>
      <u val="single"/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8"/>
      <color rgb="FFFF0000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rgb="FF0070C0"/>
      <name val="TH SarabunPSK"/>
      <family val="2"/>
    </font>
    <font>
      <b/>
      <sz val="16"/>
      <color rgb="FF0070C0"/>
      <name val="AngsanaUPC"/>
      <family val="1"/>
    </font>
    <font>
      <b/>
      <sz val="17"/>
      <color rgb="FF0070C0"/>
      <name val="TH SarabunPSK"/>
      <family val="2"/>
    </font>
    <font>
      <sz val="17"/>
      <color rgb="FF0070C0"/>
      <name val="TH SarabunPSK"/>
      <family val="2"/>
    </font>
    <font>
      <b/>
      <sz val="15"/>
      <color theme="1"/>
      <name val="TH SarabunPSK"/>
      <family val="2"/>
    </font>
    <font>
      <b/>
      <sz val="15"/>
      <color rgb="FF0070C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1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1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9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43" fontId="4" fillId="0" borderId="10" xfId="36" applyFont="1" applyFill="1" applyBorder="1" applyAlignment="1">
      <alignment vertical="center" wrapText="1"/>
    </xf>
    <xf numFmtId="43" fontId="4" fillId="0" borderId="11" xfId="36" applyFont="1" applyFill="1" applyBorder="1" applyAlignment="1">
      <alignment vertical="center" wrapText="1"/>
    </xf>
    <xf numFmtId="43" fontId="4" fillId="0" borderId="10" xfId="36" applyFont="1" applyBorder="1" applyAlignment="1">
      <alignment vertical="center" wrapText="1"/>
    </xf>
    <xf numFmtId="43" fontId="3" fillId="0" borderId="10" xfId="36" applyFont="1" applyBorder="1" applyAlignment="1">
      <alignment vertical="center" wrapText="1"/>
    </xf>
    <xf numFmtId="43" fontId="3" fillId="0" borderId="10" xfId="36" applyFont="1" applyFill="1" applyBorder="1" applyAlignment="1">
      <alignment vertical="center" wrapText="1"/>
    </xf>
    <xf numFmtId="43" fontId="5" fillId="0" borderId="10" xfId="36" applyFont="1" applyBorder="1" applyAlignment="1">
      <alignment/>
    </xf>
    <xf numFmtId="43" fontId="4" fillId="0" borderId="11" xfId="36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189" fontId="4" fillId="0" borderId="10" xfId="36" applyNumberFormat="1" applyFont="1" applyBorder="1" applyAlignment="1">
      <alignment vertical="top" wrapText="1"/>
    </xf>
    <xf numFmtId="189" fontId="4" fillId="0" borderId="10" xfId="36" applyNumberFormat="1" applyFont="1" applyBorder="1" applyAlignment="1">
      <alignment vertical="center" wrapText="1"/>
    </xf>
    <xf numFmtId="189" fontId="4" fillId="0" borderId="12" xfId="36" applyNumberFormat="1" applyFont="1" applyBorder="1" applyAlignment="1">
      <alignment vertical="center" wrapText="1"/>
    </xf>
    <xf numFmtId="189" fontId="3" fillId="0" borderId="10" xfId="36" applyNumberFormat="1" applyFont="1" applyBorder="1" applyAlignment="1">
      <alignment vertical="center" wrapText="1"/>
    </xf>
    <xf numFmtId="189" fontId="4" fillId="0" borderId="10" xfId="36" applyNumberFormat="1" applyFont="1" applyBorder="1" applyAlignment="1">
      <alignment/>
    </xf>
    <xf numFmtId="189" fontId="2" fillId="0" borderId="0" xfId="36" applyNumberFormat="1" applyFont="1" applyAlignment="1">
      <alignment/>
    </xf>
    <xf numFmtId="0" fontId="6" fillId="0" borderId="10" xfId="0" applyFont="1" applyBorder="1" applyAlignment="1">
      <alignment horizontal="right" vertical="top" wrapText="1"/>
    </xf>
    <xf numFmtId="189" fontId="4" fillId="0" borderId="12" xfId="36" applyNumberFormat="1" applyFont="1" applyBorder="1" applyAlignment="1">
      <alignment horizontal="right" vertical="center" wrapText="1"/>
    </xf>
    <xf numFmtId="189" fontId="4" fillId="0" borderId="10" xfId="36" applyNumberFormat="1" applyFont="1" applyBorder="1" applyAlignment="1">
      <alignment horizontal="right" vertical="center" wrapText="1"/>
    </xf>
    <xf numFmtId="189" fontId="3" fillId="0" borderId="10" xfId="36" applyNumberFormat="1" applyFont="1" applyBorder="1" applyAlignment="1">
      <alignment/>
    </xf>
    <xf numFmtId="0" fontId="7" fillId="0" borderId="0" xfId="0" applyFont="1" applyAlignment="1">
      <alignment/>
    </xf>
    <xf numFmtId="189" fontId="64" fillId="0" borderId="10" xfId="36" applyNumberFormat="1" applyFont="1" applyBorder="1" applyAlignment="1">
      <alignment vertical="center" wrapText="1"/>
    </xf>
    <xf numFmtId="0" fontId="65" fillId="0" borderId="10" xfId="0" applyFont="1" applyBorder="1" applyAlignment="1">
      <alignment horizontal="right" vertical="top" wrapText="1"/>
    </xf>
    <xf numFmtId="189" fontId="65" fillId="0" borderId="10" xfId="36" applyNumberFormat="1" applyFont="1" applyBorder="1" applyAlignment="1">
      <alignment vertical="center" wrapText="1"/>
    </xf>
    <xf numFmtId="0" fontId="66" fillId="0" borderId="0" xfId="0" applyFont="1" applyAlignment="1">
      <alignment/>
    </xf>
    <xf numFmtId="189" fontId="64" fillId="0" borderId="10" xfId="36" applyNumberFormat="1" applyFont="1" applyBorder="1" applyAlignment="1">
      <alignment horizontal="right" vertical="center" wrapText="1"/>
    </xf>
    <xf numFmtId="0" fontId="64" fillId="0" borderId="10" xfId="0" applyFont="1" applyBorder="1" applyAlignment="1">
      <alignment horizontal="center" vertical="top" wrapText="1"/>
    </xf>
    <xf numFmtId="189" fontId="64" fillId="0" borderId="10" xfId="36" applyNumberFormat="1" applyFont="1" applyBorder="1" applyAlignment="1">
      <alignment horizontal="center" vertical="top" wrapText="1"/>
    </xf>
    <xf numFmtId="0" fontId="65" fillId="0" borderId="10" xfId="0" applyFont="1" applyBorder="1" applyAlignment="1">
      <alignment horizontal="left" vertical="top" wrapText="1"/>
    </xf>
    <xf numFmtId="0" fontId="67" fillId="0" borderId="10" xfId="0" applyFont="1" applyBorder="1" applyAlignment="1">
      <alignment vertical="top" wrapText="1"/>
    </xf>
    <xf numFmtId="189" fontId="67" fillId="0" borderId="10" xfId="36" applyNumberFormat="1" applyFont="1" applyBorder="1" applyAlignment="1">
      <alignment vertical="top" wrapText="1"/>
    </xf>
    <xf numFmtId="0" fontId="68" fillId="0" borderId="10" xfId="0" applyFont="1" applyBorder="1" applyAlignment="1">
      <alignment horizontal="left" vertical="top" wrapText="1"/>
    </xf>
    <xf numFmtId="189" fontId="64" fillId="0" borderId="10" xfId="36" applyNumberFormat="1" applyFont="1" applyBorder="1" applyAlignment="1">
      <alignment vertical="top" wrapText="1"/>
    </xf>
    <xf numFmtId="0" fontId="64" fillId="0" borderId="10" xfId="0" applyFont="1" applyBorder="1" applyAlignment="1">
      <alignment horizontal="left" vertical="top" wrapText="1"/>
    </xf>
    <xf numFmtId="0" fontId="67" fillId="0" borderId="10" xfId="0" applyFont="1" applyBorder="1" applyAlignment="1">
      <alignment horizontal="left" vertical="top" wrapText="1"/>
    </xf>
    <xf numFmtId="189" fontId="67" fillId="0" borderId="10" xfId="36" applyNumberFormat="1" applyFont="1" applyBorder="1" applyAlignment="1">
      <alignment vertical="center" wrapText="1"/>
    </xf>
    <xf numFmtId="189" fontId="67" fillId="0" borderId="10" xfId="36" applyNumberFormat="1" applyFont="1" applyBorder="1" applyAlignment="1">
      <alignment/>
    </xf>
    <xf numFmtId="189" fontId="67" fillId="0" borderId="12" xfId="36" applyNumberFormat="1" applyFont="1" applyBorder="1" applyAlignment="1">
      <alignment vertical="center" wrapText="1"/>
    </xf>
    <xf numFmtId="189" fontId="67" fillId="0" borderId="12" xfId="36" applyNumberFormat="1" applyFont="1" applyBorder="1" applyAlignment="1">
      <alignment horizontal="right" vertical="center" wrapText="1"/>
    </xf>
    <xf numFmtId="43" fontId="67" fillId="0" borderId="10" xfId="36" applyFont="1" applyFill="1" applyBorder="1" applyAlignment="1">
      <alignment vertical="top" wrapText="1"/>
    </xf>
    <xf numFmtId="43" fontId="67" fillId="0" borderId="10" xfId="36" applyFont="1" applyFill="1" applyBorder="1" applyAlignment="1">
      <alignment vertical="center" wrapText="1"/>
    </xf>
    <xf numFmtId="43" fontId="64" fillId="0" borderId="10" xfId="36" applyFont="1" applyFill="1" applyBorder="1" applyAlignment="1">
      <alignment vertical="center" wrapText="1"/>
    </xf>
    <xf numFmtId="189" fontId="67" fillId="0" borderId="10" xfId="36" applyNumberFormat="1" applyFont="1" applyBorder="1" applyAlignment="1">
      <alignment horizontal="right" vertical="center" wrapText="1"/>
    </xf>
    <xf numFmtId="43" fontId="67" fillId="0" borderId="10" xfId="36" applyFont="1" applyBorder="1" applyAlignment="1">
      <alignment vertical="top" wrapText="1"/>
    </xf>
    <xf numFmtId="43" fontId="64" fillId="0" borderId="10" xfId="36" applyFont="1" applyFill="1" applyBorder="1" applyAlignment="1">
      <alignment vertical="top" wrapText="1"/>
    </xf>
    <xf numFmtId="43" fontId="67" fillId="0" borderId="10" xfId="36" applyFont="1" applyBorder="1" applyAlignment="1">
      <alignment vertical="center" wrapText="1"/>
    </xf>
    <xf numFmtId="0" fontId="64" fillId="0" borderId="10" xfId="0" applyFont="1" applyBorder="1" applyAlignment="1">
      <alignment horizontal="right" vertical="top" wrapText="1"/>
    </xf>
    <xf numFmtId="43" fontId="64" fillId="0" borderId="10" xfId="36" applyFont="1" applyBorder="1" applyAlignment="1">
      <alignment vertical="center" wrapText="1"/>
    </xf>
    <xf numFmtId="43" fontId="64" fillId="0" borderId="10" xfId="36" applyFont="1" applyBorder="1" applyAlignment="1">
      <alignment vertical="top" wrapText="1"/>
    </xf>
    <xf numFmtId="0" fontId="69" fillId="0" borderId="0" xfId="0" applyFont="1" applyAlignment="1">
      <alignment/>
    </xf>
    <xf numFmtId="0" fontId="69" fillId="0" borderId="10" xfId="0" applyFont="1" applyBorder="1" applyAlignment="1">
      <alignment horizontal="left"/>
    </xf>
    <xf numFmtId="0" fontId="69" fillId="0" borderId="10" xfId="0" applyFont="1" applyBorder="1" applyAlignment="1">
      <alignment/>
    </xf>
    <xf numFmtId="189" fontId="69" fillId="0" borderId="10" xfId="36" applyNumberFormat="1" applyFont="1" applyBorder="1" applyAlignment="1">
      <alignment/>
    </xf>
    <xf numFmtId="0" fontId="70" fillId="0" borderId="0" xfId="0" applyFont="1" applyAlignment="1">
      <alignment/>
    </xf>
    <xf numFmtId="189" fontId="64" fillId="0" borderId="12" xfId="36" applyNumberFormat="1" applyFont="1" applyBorder="1" applyAlignment="1">
      <alignment vertical="center" wrapText="1"/>
    </xf>
    <xf numFmtId="189" fontId="64" fillId="0" borderId="12" xfId="36" applyNumberFormat="1" applyFont="1" applyBorder="1" applyAlignment="1">
      <alignment horizontal="right" vertical="center" wrapText="1"/>
    </xf>
    <xf numFmtId="189" fontId="65" fillId="0" borderId="10" xfId="36" applyNumberFormat="1" applyFont="1" applyBorder="1" applyAlignment="1">
      <alignment horizontal="right" vertical="center" wrapText="1"/>
    </xf>
    <xf numFmtId="43" fontId="67" fillId="0" borderId="10" xfId="36" applyNumberFormat="1" applyFont="1" applyBorder="1" applyAlignment="1">
      <alignment vertical="top" wrapText="1"/>
    </xf>
    <xf numFmtId="189" fontId="71" fillId="0" borderId="10" xfId="36" applyNumberFormat="1" applyFont="1" applyBorder="1" applyAlignment="1">
      <alignment/>
    </xf>
    <xf numFmtId="189" fontId="67" fillId="0" borderId="10" xfId="36" applyNumberFormat="1" applyFont="1" applyBorder="1" applyAlignment="1">
      <alignment horizontal="left"/>
    </xf>
    <xf numFmtId="189" fontId="67" fillId="0" borderId="12" xfId="36" applyNumberFormat="1" applyFont="1" applyBorder="1" applyAlignment="1">
      <alignment horizontal="left" vertical="center" wrapText="1"/>
    </xf>
    <xf numFmtId="189" fontId="67" fillId="0" borderId="10" xfId="36" applyNumberFormat="1" applyFont="1" applyBorder="1" applyAlignment="1">
      <alignment horizontal="left" vertical="center" wrapText="1"/>
    </xf>
    <xf numFmtId="189" fontId="64" fillId="0" borderId="10" xfId="36" applyNumberFormat="1" applyFont="1" applyBorder="1" applyAlignment="1">
      <alignment horizontal="left" vertical="center" wrapText="1"/>
    </xf>
    <xf numFmtId="189" fontId="67" fillId="0" borderId="10" xfId="36" applyNumberFormat="1" applyFont="1" applyBorder="1" applyAlignment="1">
      <alignment horizontal="left" vertical="top" wrapText="1"/>
    </xf>
    <xf numFmtId="189" fontId="64" fillId="0" borderId="10" xfId="36" applyNumberFormat="1" applyFont="1" applyBorder="1" applyAlignment="1">
      <alignment horizontal="left" vertical="top" wrapText="1"/>
    </xf>
    <xf numFmtId="189" fontId="72" fillId="0" borderId="10" xfId="36" applyNumberFormat="1" applyFont="1" applyBorder="1" applyAlignment="1">
      <alignment vertical="center" wrapText="1"/>
    </xf>
    <xf numFmtId="0" fontId="73" fillId="0" borderId="0" xfId="0" applyFont="1" applyAlignment="1">
      <alignment/>
    </xf>
    <xf numFmtId="189" fontId="67" fillId="0" borderId="10" xfId="36" applyNumberFormat="1" applyFont="1" applyBorder="1" applyAlignment="1">
      <alignment/>
    </xf>
    <xf numFmtId="189" fontId="64" fillId="0" borderId="10" xfId="36" applyNumberFormat="1" applyFont="1" applyBorder="1" applyAlignment="1">
      <alignment/>
    </xf>
    <xf numFmtId="189" fontId="72" fillId="0" borderId="12" xfId="36" applyNumberFormat="1" applyFont="1" applyBorder="1" applyAlignment="1">
      <alignment horizontal="right" vertical="center" wrapText="1"/>
    </xf>
    <xf numFmtId="189" fontId="64" fillId="0" borderId="10" xfId="36" applyNumberFormat="1" applyFont="1" applyBorder="1" applyAlignment="1">
      <alignment horizontal="left"/>
    </xf>
    <xf numFmtId="189" fontId="64" fillId="0" borderId="10" xfId="36" applyNumberFormat="1" applyFont="1" applyBorder="1" applyAlignment="1">
      <alignment/>
    </xf>
    <xf numFmtId="189" fontId="74" fillId="0" borderId="10" xfId="36" applyNumberFormat="1" applyFont="1" applyBorder="1" applyAlignment="1">
      <alignment horizontal="left"/>
    </xf>
    <xf numFmtId="189" fontId="71" fillId="0" borderId="10" xfId="36" applyNumberFormat="1" applyFont="1" applyBorder="1" applyAlignment="1">
      <alignment horizontal="left"/>
    </xf>
    <xf numFmtId="189" fontId="64" fillId="0" borderId="12" xfId="36" applyNumberFormat="1" applyFont="1" applyBorder="1" applyAlignment="1">
      <alignment horizontal="left" vertical="center" wrapText="1"/>
    </xf>
    <xf numFmtId="49" fontId="64" fillId="0" borderId="10" xfId="0" applyNumberFormat="1" applyFont="1" applyBorder="1" applyAlignment="1">
      <alignment horizontal="left" vertical="top" wrapText="1"/>
    </xf>
    <xf numFmtId="0" fontId="70" fillId="0" borderId="0" xfId="0" applyFont="1" applyBorder="1" applyAlignment="1">
      <alignment/>
    </xf>
    <xf numFmtId="0" fontId="70" fillId="0" borderId="0" xfId="0" applyFont="1" applyFill="1" applyAlignment="1">
      <alignment/>
    </xf>
    <xf numFmtId="0" fontId="67" fillId="0" borderId="13" xfId="0" applyFont="1" applyBorder="1" applyAlignment="1">
      <alignment horizontal="left" vertical="top" wrapText="1"/>
    </xf>
    <xf numFmtId="189" fontId="65" fillId="0" borderId="10" xfId="36" applyNumberFormat="1" applyFont="1" applyBorder="1" applyAlignment="1">
      <alignment vertical="top" wrapText="1"/>
    </xf>
    <xf numFmtId="189" fontId="64" fillId="0" borderId="10" xfId="36" applyNumberFormat="1" applyFont="1" applyBorder="1" applyAlignment="1">
      <alignment vertical="top"/>
    </xf>
    <xf numFmtId="189" fontId="64" fillId="0" borderId="10" xfId="36" applyNumberFormat="1" applyFont="1" applyBorder="1" applyAlignment="1">
      <alignment horizontal="right" vertical="top" wrapText="1"/>
    </xf>
    <xf numFmtId="0" fontId="65" fillId="0" borderId="10" xfId="0" applyFont="1" applyBorder="1" applyAlignment="1">
      <alignment horizontal="center"/>
    </xf>
    <xf numFmtId="0" fontId="69" fillId="0" borderId="0" xfId="0" applyFont="1" applyAlignment="1">
      <alignment horizontal="left"/>
    </xf>
    <xf numFmtId="189" fontId="69" fillId="0" borderId="0" xfId="36" applyNumberFormat="1" applyFont="1" applyAlignment="1">
      <alignment/>
    </xf>
    <xf numFmtId="0" fontId="75" fillId="0" borderId="10" xfId="0" applyFont="1" applyBorder="1" applyAlignment="1">
      <alignment horizontal="left" vertical="top" wrapText="1"/>
    </xf>
    <xf numFmtId="189" fontId="2" fillId="0" borderId="0" xfId="0" applyNumberFormat="1" applyFont="1" applyAlignment="1">
      <alignment/>
    </xf>
    <xf numFmtId="43" fontId="2" fillId="0" borderId="0" xfId="36" applyFont="1" applyAlignment="1">
      <alignment/>
    </xf>
    <xf numFmtId="43" fontId="7" fillId="0" borderId="0" xfId="36" applyFont="1" applyAlignment="1">
      <alignment/>
    </xf>
    <xf numFmtId="43" fontId="69" fillId="0" borderId="0" xfId="36" applyFont="1" applyAlignment="1">
      <alignment/>
    </xf>
    <xf numFmtId="43" fontId="70" fillId="0" borderId="0" xfId="36" applyFont="1" applyAlignment="1">
      <alignment/>
    </xf>
    <xf numFmtId="43" fontId="70" fillId="0" borderId="0" xfId="36" applyFont="1" applyBorder="1" applyAlignment="1">
      <alignment/>
    </xf>
    <xf numFmtId="43" fontId="66" fillId="0" borderId="0" xfId="36" applyFont="1" applyAlignment="1">
      <alignment/>
    </xf>
    <xf numFmtId="43" fontId="70" fillId="0" borderId="0" xfId="36" applyFont="1" applyFill="1" applyAlignment="1">
      <alignment/>
    </xf>
    <xf numFmtId="43" fontId="73" fillId="0" borderId="0" xfId="36" applyFont="1" applyAlignment="1">
      <alignment/>
    </xf>
    <xf numFmtId="43" fontId="67" fillId="0" borderId="10" xfId="36" applyFont="1" applyBorder="1" applyAlignment="1">
      <alignment horizontal="right" vertical="center" wrapText="1"/>
    </xf>
    <xf numFmtId="43" fontId="67" fillId="0" borderId="10" xfId="36" applyNumberFormat="1" applyFont="1" applyBorder="1" applyAlignment="1">
      <alignment horizontal="center" vertical="center" wrapText="1"/>
    </xf>
    <xf numFmtId="43" fontId="64" fillId="0" borderId="10" xfId="36" applyNumberFormat="1" applyFont="1" applyBorder="1" applyAlignment="1">
      <alignment horizontal="center" vertical="top" wrapText="1"/>
    </xf>
    <xf numFmtId="43" fontId="67" fillId="0" borderId="10" xfId="36" applyNumberFormat="1" applyFont="1" applyBorder="1" applyAlignment="1">
      <alignment horizontal="center" vertical="top" wrapText="1"/>
    </xf>
    <xf numFmtId="43" fontId="4" fillId="0" borderId="10" xfId="36" applyNumberFormat="1" applyFont="1" applyBorder="1" applyAlignment="1">
      <alignment vertical="center" wrapText="1"/>
    </xf>
    <xf numFmtId="43" fontId="67" fillId="0" borderId="10" xfId="36" applyNumberFormat="1" applyFont="1" applyBorder="1" applyAlignment="1">
      <alignment vertical="center" wrapText="1"/>
    </xf>
    <xf numFmtId="43" fontId="67" fillId="0" borderId="12" xfId="36" applyNumberFormat="1" applyFont="1" applyBorder="1" applyAlignment="1">
      <alignment vertical="center" wrapText="1"/>
    </xf>
    <xf numFmtId="43" fontId="67" fillId="0" borderId="10" xfId="36" applyNumberFormat="1" applyFont="1" applyBorder="1" applyAlignment="1">
      <alignment horizontal="left"/>
    </xf>
    <xf numFmtId="43" fontId="67" fillId="0" borderId="12" xfId="36" applyNumberFormat="1" applyFont="1" applyBorder="1" applyAlignment="1">
      <alignment horizontal="left" vertical="center" wrapText="1"/>
    </xf>
    <xf numFmtId="43" fontId="67" fillId="0" borderId="10" xfId="36" applyNumberFormat="1" applyFont="1" applyBorder="1" applyAlignment="1">
      <alignment horizontal="left" vertical="center" wrapText="1"/>
    </xf>
    <xf numFmtId="43" fontId="67" fillId="0" borderId="10" xfId="36" applyNumberFormat="1" applyFont="1" applyBorder="1" applyAlignment="1">
      <alignment horizontal="left" vertical="top" wrapText="1"/>
    </xf>
    <xf numFmtId="43" fontId="67" fillId="0" borderId="12" xfId="36" applyNumberFormat="1" applyFont="1" applyBorder="1" applyAlignment="1">
      <alignment horizontal="right" vertical="center" wrapText="1"/>
    </xf>
    <xf numFmtId="43" fontId="67" fillId="0" borderId="10" xfId="36" applyNumberFormat="1" applyFont="1" applyBorder="1" applyAlignment="1">
      <alignment horizontal="right" vertical="center" wrapText="1"/>
    </xf>
    <xf numFmtId="43" fontId="67" fillId="0" borderId="10" xfId="36" applyNumberFormat="1" applyFont="1" applyBorder="1" applyAlignment="1">
      <alignment/>
    </xf>
    <xf numFmtId="43" fontId="71" fillId="0" borderId="10" xfId="36" applyNumberFormat="1" applyFont="1" applyBorder="1" applyAlignment="1">
      <alignment/>
    </xf>
    <xf numFmtId="43" fontId="67" fillId="0" borderId="12" xfId="36" applyNumberFormat="1" applyFont="1" applyBorder="1" applyAlignment="1">
      <alignment horizontal="center" vertical="center" wrapText="1"/>
    </xf>
    <xf numFmtId="43" fontId="69" fillId="0" borderId="0" xfId="36" applyNumberFormat="1" applyFont="1" applyAlignment="1">
      <alignment horizontal="center"/>
    </xf>
    <xf numFmtId="43" fontId="2" fillId="0" borderId="0" xfId="36" applyNumberFormat="1" applyFont="1" applyAlignment="1">
      <alignment horizontal="center"/>
    </xf>
    <xf numFmtId="43" fontId="67" fillId="0" borderId="10" xfId="36" applyNumberFormat="1" applyFont="1" applyBorder="1" applyAlignment="1">
      <alignment horizontal="right" vertical="top" wrapText="1"/>
    </xf>
    <xf numFmtId="43" fontId="72" fillId="0" borderId="10" xfId="36" applyNumberFormat="1" applyFont="1" applyBorder="1" applyAlignment="1">
      <alignment horizontal="center" vertical="center" wrapText="1"/>
    </xf>
    <xf numFmtId="43" fontId="72" fillId="0" borderId="10" xfId="36" applyNumberFormat="1" applyFont="1" applyBorder="1" applyAlignment="1">
      <alignment horizontal="center" vertical="top" wrapText="1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64" fillId="0" borderId="0" xfId="0" applyFont="1" applyAlignment="1">
      <alignment horizontal="center"/>
    </xf>
    <xf numFmtId="0" fontId="77" fillId="0" borderId="0" xfId="0" applyFont="1" applyAlignment="1">
      <alignment horizontal="left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189" fontId="79" fillId="0" borderId="0" xfId="36" applyNumberFormat="1" applyFont="1" applyAlignment="1">
      <alignment/>
    </xf>
    <xf numFmtId="189" fontId="76" fillId="0" borderId="0" xfId="36" applyNumberFormat="1" applyFont="1" applyAlignment="1">
      <alignment/>
    </xf>
    <xf numFmtId="189" fontId="77" fillId="0" borderId="0" xfId="36" applyNumberFormat="1" applyFont="1" applyAlignment="1">
      <alignment/>
    </xf>
    <xf numFmtId="189" fontId="78" fillId="0" borderId="0" xfId="36" applyNumberFormat="1" applyFont="1" applyAlignment="1">
      <alignment/>
    </xf>
    <xf numFmtId="189" fontId="0" fillId="0" borderId="0" xfId="36" applyNumberFormat="1" applyFont="1" applyAlignment="1">
      <alignment/>
    </xf>
    <xf numFmtId="0" fontId="81" fillId="0" borderId="0" xfId="0" applyFont="1" applyAlignment="1">
      <alignment/>
    </xf>
    <xf numFmtId="0" fontId="67" fillId="0" borderId="10" xfId="36" applyNumberFormat="1" applyFont="1" applyBorder="1" applyAlignment="1">
      <alignment vertical="center" wrapText="1"/>
    </xf>
    <xf numFmtId="0" fontId="78" fillId="0" borderId="12" xfId="0" applyFont="1" applyBorder="1" applyAlignment="1">
      <alignment/>
    </xf>
    <xf numFmtId="0" fontId="64" fillId="0" borderId="0" xfId="0" applyFont="1" applyAlignment="1">
      <alignment horizontal="center"/>
    </xf>
    <xf numFmtId="0" fontId="80" fillId="0" borderId="0" xfId="0" applyFont="1" applyAlignment="1">
      <alignment/>
    </xf>
    <xf numFmtId="189" fontId="74" fillId="0" borderId="10" xfId="36" applyNumberFormat="1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189" fontId="74" fillId="0" borderId="10" xfId="36" applyNumberFormat="1" applyFont="1" applyBorder="1" applyAlignment="1">
      <alignment/>
    </xf>
    <xf numFmtId="189" fontId="74" fillId="0" borderId="10" xfId="0" applyNumberFormat="1" applyFont="1" applyBorder="1" applyAlignment="1">
      <alignment/>
    </xf>
    <xf numFmtId="189" fontId="71" fillId="0" borderId="10" xfId="36" applyNumberFormat="1" applyFont="1" applyBorder="1" applyAlignment="1">
      <alignment/>
    </xf>
    <xf numFmtId="189" fontId="71" fillId="0" borderId="10" xfId="0" applyNumberFormat="1" applyFont="1" applyBorder="1" applyAlignment="1">
      <alignment/>
    </xf>
    <xf numFmtId="189" fontId="8" fillId="0" borderId="10" xfId="36" applyNumberFormat="1" applyFont="1" applyBorder="1" applyAlignment="1">
      <alignment/>
    </xf>
    <xf numFmtId="189" fontId="71" fillId="0" borderId="0" xfId="36" applyNumberFormat="1" applyFont="1" applyAlignment="1">
      <alignment/>
    </xf>
    <xf numFmtId="0" fontId="71" fillId="0" borderId="0" xfId="0" applyFont="1" applyAlignment="1">
      <alignment/>
    </xf>
    <xf numFmtId="0" fontId="82" fillId="0" borderId="13" xfId="0" applyFont="1" applyBorder="1" applyAlignment="1">
      <alignment/>
    </xf>
    <xf numFmtId="0" fontId="82" fillId="0" borderId="10" xfId="0" applyFont="1" applyBorder="1" applyAlignment="1">
      <alignment/>
    </xf>
    <xf numFmtId="0" fontId="82" fillId="0" borderId="11" xfId="0" applyFont="1" applyBorder="1" applyAlignment="1">
      <alignment/>
    </xf>
    <xf numFmtId="0" fontId="78" fillId="0" borderId="11" xfId="0" applyFont="1" applyBorder="1" applyAlignment="1">
      <alignment/>
    </xf>
    <xf numFmtId="0" fontId="78" fillId="0" borderId="10" xfId="0" applyFont="1" applyBorder="1" applyAlignment="1">
      <alignment/>
    </xf>
    <xf numFmtId="0" fontId="82" fillId="0" borderId="12" xfId="0" applyFont="1" applyBorder="1" applyAlignment="1">
      <alignment/>
    </xf>
    <xf numFmtId="189" fontId="82" fillId="0" borderId="11" xfId="36" applyNumberFormat="1" applyFont="1" applyBorder="1" applyAlignment="1">
      <alignment/>
    </xf>
    <xf numFmtId="189" fontId="82" fillId="0" borderId="12" xfId="36" applyNumberFormat="1" applyFont="1" applyBorder="1" applyAlignment="1">
      <alignment/>
    </xf>
    <xf numFmtId="189" fontId="78" fillId="0" borderId="10" xfId="36" applyNumberFormat="1" applyFont="1" applyBorder="1" applyAlignment="1">
      <alignment/>
    </xf>
    <xf numFmtId="189" fontId="82" fillId="0" borderId="13" xfId="36" applyNumberFormat="1" applyFont="1" applyBorder="1" applyAlignment="1">
      <alignment horizontal="left"/>
    </xf>
    <xf numFmtId="189" fontId="82" fillId="0" borderId="10" xfId="36" applyNumberFormat="1" applyFont="1" applyBorder="1" applyAlignment="1">
      <alignment/>
    </xf>
    <xf numFmtId="0" fontId="78" fillId="0" borderId="13" xfId="0" applyFont="1" applyBorder="1" applyAlignment="1">
      <alignment/>
    </xf>
    <xf numFmtId="0" fontId="82" fillId="0" borderId="14" xfId="0" applyFont="1" applyBorder="1" applyAlignment="1">
      <alignment horizontal="center"/>
    </xf>
    <xf numFmtId="0" fontId="82" fillId="0" borderId="15" xfId="0" applyFont="1" applyBorder="1" applyAlignment="1">
      <alignment horizontal="center"/>
    </xf>
    <xf numFmtId="0" fontId="82" fillId="0" borderId="16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189" fontId="83" fillId="0" borderId="10" xfId="36" applyNumberFormat="1" applyFont="1" applyBorder="1" applyAlignment="1">
      <alignment horizontal="center"/>
    </xf>
    <xf numFmtId="0" fontId="78" fillId="0" borderId="17" xfId="0" applyFont="1" applyBorder="1" applyAlignment="1">
      <alignment/>
    </xf>
    <xf numFmtId="0" fontId="78" fillId="0" borderId="18" xfId="0" applyFont="1" applyBorder="1" applyAlignment="1">
      <alignment/>
    </xf>
    <xf numFmtId="0" fontId="78" fillId="0" borderId="16" xfId="0" applyFont="1" applyBorder="1" applyAlignment="1">
      <alignment/>
    </xf>
    <xf numFmtId="189" fontId="82" fillId="0" borderId="10" xfId="36" applyNumberFormat="1" applyFont="1" applyBorder="1" applyAlignment="1">
      <alignment horizontal="center"/>
    </xf>
    <xf numFmtId="189" fontId="82" fillId="0" borderId="10" xfId="0" applyNumberFormat="1" applyFont="1" applyBorder="1" applyAlignment="1">
      <alignment horizontal="center"/>
    </xf>
    <xf numFmtId="189" fontId="74" fillId="0" borderId="12" xfId="36" applyNumberFormat="1" applyFont="1" applyBorder="1" applyAlignment="1">
      <alignment/>
    </xf>
    <xf numFmtId="189" fontId="74" fillId="0" borderId="12" xfId="0" applyNumberFormat="1" applyFont="1" applyBorder="1" applyAlignment="1">
      <alignment/>
    </xf>
    <xf numFmtId="0" fontId="76" fillId="0" borderId="19" xfId="0" applyFont="1" applyBorder="1" applyAlignment="1">
      <alignment/>
    </xf>
    <xf numFmtId="189" fontId="71" fillId="0" borderId="12" xfId="36" applyNumberFormat="1" applyFont="1" applyBorder="1" applyAlignment="1">
      <alignment/>
    </xf>
    <xf numFmtId="189" fontId="71" fillId="0" borderId="12" xfId="0" applyNumberFormat="1" applyFont="1" applyBorder="1" applyAlignment="1">
      <alignment/>
    </xf>
    <xf numFmtId="194" fontId="82" fillId="0" borderId="10" xfId="36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67" fillId="0" borderId="20" xfId="0" applyNumberFormat="1" applyFont="1" applyBorder="1" applyAlignment="1">
      <alignment horizontal="right" vertical="top" wrapText="1"/>
    </xf>
    <xf numFmtId="3" fontId="64" fillId="0" borderId="20" xfId="0" applyNumberFormat="1" applyFont="1" applyBorder="1" applyAlignment="1">
      <alignment horizontal="right" vertical="top" wrapText="1"/>
    </xf>
    <xf numFmtId="0" fontId="64" fillId="0" borderId="20" xfId="0" applyFont="1" applyBorder="1" applyAlignment="1">
      <alignment horizontal="center" vertical="top" wrapText="1"/>
    </xf>
    <xf numFmtId="0" fontId="64" fillId="0" borderId="20" xfId="0" applyFont="1" applyBorder="1" applyAlignment="1">
      <alignment horizontal="right" vertical="top" wrapText="1"/>
    </xf>
    <xf numFmtId="3" fontId="67" fillId="0" borderId="21" xfId="0" applyNumberFormat="1" applyFont="1" applyBorder="1" applyAlignment="1">
      <alignment horizontal="right" vertical="top" wrapText="1"/>
    </xf>
    <xf numFmtId="43" fontId="0" fillId="0" borderId="0" xfId="36" applyFont="1" applyAlignment="1">
      <alignment/>
    </xf>
    <xf numFmtId="189" fontId="9" fillId="0" borderId="12" xfId="36" applyNumberFormat="1" applyFont="1" applyBorder="1" applyAlignment="1">
      <alignment/>
    </xf>
    <xf numFmtId="189" fontId="9" fillId="0" borderId="10" xfId="36" applyNumberFormat="1" applyFont="1" applyBorder="1" applyAlignment="1">
      <alignment/>
    </xf>
    <xf numFmtId="3" fontId="67" fillId="0" borderId="20" xfId="0" applyNumberFormat="1" applyFont="1" applyBorder="1" applyAlignment="1">
      <alignment horizontal="right" wrapText="1"/>
    </xf>
    <xf numFmtId="3" fontId="67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3" fontId="67" fillId="0" borderId="0" xfId="0" applyNumberFormat="1" applyFont="1" applyAlignment="1">
      <alignment/>
    </xf>
    <xf numFmtId="3" fontId="84" fillId="0" borderId="0" xfId="0" applyNumberFormat="1" applyFont="1" applyAlignment="1">
      <alignment horizontal="center"/>
    </xf>
    <xf numFmtId="0" fontId="84" fillId="0" borderId="0" xfId="0" applyFont="1" applyAlignment="1">
      <alignment horizontal="center"/>
    </xf>
    <xf numFmtId="3" fontId="84" fillId="0" borderId="0" xfId="0" applyNumberFormat="1" applyFont="1" applyAlignment="1">
      <alignment/>
    </xf>
    <xf numFmtId="3" fontId="67" fillId="0" borderId="22" xfId="0" applyNumberFormat="1" applyFont="1" applyBorder="1" applyAlignment="1">
      <alignment horizontal="right" vertical="top" wrapText="1"/>
    </xf>
    <xf numFmtId="43" fontId="64" fillId="0" borderId="10" xfId="36" applyFont="1" applyBorder="1" applyAlignment="1">
      <alignment horizontal="center" vertical="top" wrapText="1"/>
    </xf>
    <xf numFmtId="43" fontId="64" fillId="0" borderId="10" xfId="36" applyFont="1" applyFill="1" applyBorder="1" applyAlignment="1">
      <alignment horizontal="center" vertical="top" wrapText="1"/>
    </xf>
    <xf numFmtId="43" fontId="71" fillId="0" borderId="10" xfId="36" applyFont="1" applyBorder="1" applyAlignment="1">
      <alignment/>
    </xf>
    <xf numFmtId="43" fontId="67" fillId="0" borderId="11" xfId="36" applyFont="1" applyBorder="1" applyAlignment="1">
      <alignment vertical="center" wrapText="1"/>
    </xf>
    <xf numFmtId="43" fontId="67" fillId="0" borderId="11" xfId="36" applyFont="1" applyFill="1" applyBorder="1" applyAlignment="1">
      <alignment vertical="center" wrapText="1"/>
    </xf>
    <xf numFmtId="43" fontId="74" fillId="0" borderId="10" xfId="36" applyFont="1" applyBorder="1" applyAlignment="1">
      <alignment/>
    </xf>
    <xf numFmtId="43" fontId="64" fillId="0" borderId="11" xfId="36" applyFont="1" applyBorder="1" applyAlignment="1">
      <alignment vertical="center" wrapText="1"/>
    </xf>
    <xf numFmtId="43" fontId="64" fillId="0" borderId="11" xfId="36" applyFont="1" applyFill="1" applyBorder="1" applyAlignment="1">
      <alignment vertical="center" wrapText="1"/>
    </xf>
    <xf numFmtId="43" fontId="74" fillId="0" borderId="12" xfId="36" applyFont="1" applyBorder="1" applyAlignment="1">
      <alignment/>
    </xf>
    <xf numFmtId="43" fontId="69" fillId="0" borderId="10" xfId="36" applyFont="1" applyBorder="1" applyAlignment="1">
      <alignment/>
    </xf>
    <xf numFmtId="43" fontId="69" fillId="0" borderId="10" xfId="36" applyFont="1" applyFill="1" applyBorder="1" applyAlignment="1">
      <alignment/>
    </xf>
    <xf numFmtId="43" fontId="65" fillId="0" borderId="10" xfId="36" applyFont="1" applyBorder="1" applyAlignment="1">
      <alignment vertical="center" wrapText="1"/>
    </xf>
    <xf numFmtId="43" fontId="65" fillId="0" borderId="10" xfId="36" applyFont="1" applyBorder="1" applyAlignment="1">
      <alignment/>
    </xf>
    <xf numFmtId="43" fontId="65" fillId="0" borderId="10" xfId="36" applyFont="1" applyFill="1" applyBorder="1" applyAlignment="1">
      <alignment vertical="center" wrapText="1"/>
    </xf>
    <xf numFmtId="43" fontId="72" fillId="0" borderId="10" xfId="36" applyFont="1" applyBorder="1" applyAlignment="1">
      <alignment vertical="center" wrapText="1"/>
    </xf>
    <xf numFmtId="43" fontId="72" fillId="0" borderId="10" xfId="36" applyFont="1" applyFill="1" applyBorder="1" applyAlignment="1">
      <alignment vertical="center" wrapText="1"/>
    </xf>
    <xf numFmtId="43" fontId="67" fillId="0" borderId="10" xfId="36" applyFont="1" applyBorder="1" applyAlignment="1">
      <alignment/>
    </xf>
    <xf numFmtId="43" fontId="72" fillId="0" borderId="12" xfId="36" applyFont="1" applyBorder="1" applyAlignment="1">
      <alignment/>
    </xf>
    <xf numFmtId="43" fontId="70" fillId="0" borderId="10" xfId="36" applyFont="1" applyBorder="1" applyAlignment="1">
      <alignment/>
    </xf>
    <xf numFmtId="43" fontId="70" fillId="0" borderId="10" xfId="36" applyFont="1" applyFill="1" applyBorder="1" applyAlignment="1">
      <alignment/>
    </xf>
    <xf numFmtId="43" fontId="70" fillId="0" borderId="10" xfId="36" applyFont="1" applyFill="1" applyBorder="1" applyAlignment="1">
      <alignment/>
    </xf>
    <xf numFmtId="43" fontId="65" fillId="0" borderId="10" xfId="36" applyFont="1" applyBorder="1" applyAlignment="1">
      <alignment vertical="top" wrapText="1"/>
    </xf>
    <xf numFmtId="43" fontId="65" fillId="0" borderId="10" xfId="36" applyFont="1" applyFill="1" applyBorder="1" applyAlignment="1">
      <alignment vertical="top" wrapText="1"/>
    </xf>
    <xf numFmtId="43" fontId="69" fillId="0" borderId="0" xfId="36" applyFont="1" applyFill="1" applyAlignment="1">
      <alignment/>
    </xf>
    <xf numFmtId="43" fontId="2" fillId="0" borderId="0" xfId="36" applyFont="1" applyFill="1" applyAlignment="1">
      <alignment/>
    </xf>
    <xf numFmtId="189" fontId="67" fillId="0" borderId="10" xfId="36" applyNumberFormat="1" applyFont="1" applyFill="1" applyBorder="1" applyAlignment="1">
      <alignment vertical="top" wrapText="1"/>
    </xf>
    <xf numFmtId="189" fontId="67" fillId="0" borderId="10" xfId="36" applyNumberFormat="1" applyFont="1" applyFill="1" applyBorder="1" applyAlignment="1">
      <alignment vertical="center" wrapText="1"/>
    </xf>
    <xf numFmtId="189" fontId="67" fillId="0" borderId="11" xfId="36" applyNumberFormat="1" applyFont="1" applyBorder="1" applyAlignment="1">
      <alignment vertical="center" wrapText="1"/>
    </xf>
    <xf numFmtId="189" fontId="67" fillId="0" borderId="11" xfId="36" applyNumberFormat="1" applyFont="1" applyFill="1" applyBorder="1" applyAlignment="1">
      <alignment vertical="center" wrapText="1"/>
    </xf>
    <xf numFmtId="189" fontId="0" fillId="0" borderId="0" xfId="0" applyNumberFormat="1" applyAlignment="1">
      <alignment/>
    </xf>
    <xf numFmtId="189" fontId="67" fillId="0" borderId="12" xfId="36" applyNumberFormat="1" applyFont="1" applyBorder="1" applyAlignment="1">
      <alignment/>
    </xf>
    <xf numFmtId="43" fontId="64" fillId="0" borderId="10" xfId="36" applyFont="1" applyBorder="1" applyAlignment="1">
      <alignment/>
    </xf>
    <xf numFmtId="43" fontId="67" fillId="0" borderId="10" xfId="36" applyFont="1" applyBorder="1" applyAlignment="1">
      <alignment/>
    </xf>
    <xf numFmtId="43" fontId="67" fillId="0" borderId="12" xfId="36" applyFont="1" applyBorder="1" applyAlignment="1">
      <alignment/>
    </xf>
    <xf numFmtId="0" fontId="7" fillId="0" borderId="0" xfId="0" applyFont="1" applyAlignment="1">
      <alignment horizontal="right"/>
    </xf>
    <xf numFmtId="43" fontId="4" fillId="0" borderId="0" xfId="36" applyFont="1" applyFill="1" applyAlignment="1">
      <alignment/>
    </xf>
    <xf numFmtId="43" fontId="0" fillId="0" borderId="0" xfId="0" applyNumberFormat="1" applyAlignment="1">
      <alignment/>
    </xf>
    <xf numFmtId="43" fontId="4" fillId="0" borderId="12" xfId="36" applyFont="1" applyBorder="1" applyAlignment="1">
      <alignment/>
    </xf>
    <xf numFmtId="43" fontId="4" fillId="0" borderId="10" xfId="36" applyFont="1" applyBorder="1" applyAlignment="1">
      <alignment/>
    </xf>
    <xf numFmtId="43" fontId="4" fillId="0" borderId="0" xfId="36" applyFont="1" applyAlignment="1">
      <alignment/>
    </xf>
    <xf numFmtId="43" fontId="3" fillId="0" borderId="10" xfId="36" applyFont="1" applyBorder="1" applyAlignment="1">
      <alignment/>
    </xf>
    <xf numFmtId="43" fontId="64" fillId="0" borderId="12" xfId="36" applyFont="1" applyBorder="1" applyAlignment="1">
      <alignment/>
    </xf>
    <xf numFmtId="0" fontId="70" fillId="0" borderId="0" xfId="0" applyFont="1" applyAlignment="1">
      <alignment horizontal="center"/>
    </xf>
    <xf numFmtId="43" fontId="64" fillId="0" borderId="10" xfId="36" applyNumberFormat="1" applyFont="1" applyBorder="1" applyAlignment="1">
      <alignment vertical="center" wrapText="1"/>
    </xf>
    <xf numFmtId="43" fontId="64" fillId="0" borderId="10" xfId="36" applyFont="1" applyBorder="1" applyAlignment="1">
      <alignment/>
    </xf>
    <xf numFmtId="43" fontId="64" fillId="0" borderId="10" xfId="36" applyFont="1" applyFill="1" applyBorder="1" applyAlignment="1">
      <alignment/>
    </xf>
    <xf numFmtId="43" fontId="64" fillId="0" borderId="12" xfId="36" applyNumberFormat="1" applyFont="1" applyBorder="1" applyAlignment="1">
      <alignment vertical="center" wrapText="1"/>
    </xf>
    <xf numFmtId="43" fontId="64" fillId="0" borderId="10" xfId="0" applyNumberFormat="1" applyFont="1" applyBorder="1" applyAlignment="1">
      <alignment/>
    </xf>
    <xf numFmtId="43" fontId="64" fillId="0" borderId="12" xfId="36" applyNumberFormat="1" applyFont="1" applyBorder="1" applyAlignment="1">
      <alignment horizontal="right" vertical="center" wrapText="1"/>
    </xf>
    <xf numFmtId="43" fontId="64" fillId="0" borderId="10" xfId="36" applyNumberFormat="1" applyFont="1" applyBorder="1" applyAlignment="1">
      <alignment horizontal="center" vertical="center" wrapText="1"/>
    </xf>
    <xf numFmtId="189" fontId="64" fillId="0" borderId="10" xfId="36" applyNumberFormat="1" applyFont="1" applyBorder="1" applyAlignment="1">
      <alignment horizontal="right"/>
    </xf>
    <xf numFmtId="43" fontId="6" fillId="0" borderId="10" xfId="36" applyFont="1" applyBorder="1" applyAlignment="1">
      <alignment vertical="center" wrapText="1"/>
    </xf>
    <xf numFmtId="43" fontId="67" fillId="0" borderId="0" xfId="0" applyNumberFormat="1" applyFont="1" applyAlignment="1">
      <alignment horizontal="center"/>
    </xf>
    <xf numFmtId="0" fontId="85" fillId="0" borderId="10" xfId="0" applyFont="1" applyBorder="1" applyAlignment="1">
      <alignment horizontal="right" vertical="top" wrapText="1"/>
    </xf>
    <xf numFmtId="43" fontId="85" fillId="0" borderId="10" xfId="36" applyFont="1" applyBorder="1" applyAlignment="1">
      <alignment vertical="center" wrapText="1"/>
    </xf>
    <xf numFmtId="43" fontId="85" fillId="0" borderId="10" xfId="36" applyFont="1" applyFill="1" applyBorder="1" applyAlignment="1">
      <alignment vertical="center" wrapText="1"/>
    </xf>
    <xf numFmtId="189" fontId="85" fillId="0" borderId="10" xfId="36" applyNumberFormat="1" applyFont="1" applyBorder="1" applyAlignment="1">
      <alignment vertical="center" wrapText="1"/>
    </xf>
    <xf numFmtId="43" fontId="85" fillId="0" borderId="10" xfId="36" applyNumberFormat="1" applyFont="1" applyBorder="1" applyAlignment="1">
      <alignment horizontal="center" vertical="top" wrapText="1"/>
    </xf>
    <xf numFmtId="0" fontId="86" fillId="0" borderId="0" xfId="0" applyFont="1" applyAlignment="1">
      <alignment/>
    </xf>
    <xf numFmtId="43" fontId="86" fillId="0" borderId="0" xfId="36" applyFont="1" applyAlignment="1">
      <alignment/>
    </xf>
    <xf numFmtId="43" fontId="64" fillId="0" borderId="10" xfId="36" applyNumberFormat="1" applyFont="1" applyBorder="1" applyAlignment="1">
      <alignment horizontal="right" vertical="top" wrapText="1"/>
    </xf>
    <xf numFmtId="43" fontId="64" fillId="0" borderId="10" xfId="36" applyFont="1" applyBorder="1" applyAlignment="1">
      <alignment horizontal="right"/>
    </xf>
    <xf numFmtId="43" fontId="87" fillId="0" borderId="10" xfId="36" applyFont="1" applyBorder="1" applyAlignment="1">
      <alignment vertical="center" wrapText="1"/>
    </xf>
    <xf numFmtId="43" fontId="87" fillId="0" borderId="12" xfId="36" applyFont="1" applyBorder="1" applyAlignment="1">
      <alignment/>
    </xf>
    <xf numFmtId="43" fontId="87" fillId="0" borderId="10" xfId="36" applyFont="1" applyFill="1" applyBorder="1" applyAlignment="1">
      <alignment vertical="center" wrapText="1"/>
    </xf>
    <xf numFmtId="189" fontId="87" fillId="0" borderId="10" xfId="36" applyNumberFormat="1" applyFont="1" applyBorder="1" applyAlignment="1">
      <alignment vertical="center" wrapText="1"/>
    </xf>
    <xf numFmtId="43" fontId="88" fillId="0" borderId="10" xfId="36" applyNumberFormat="1" applyFont="1" applyBorder="1" applyAlignment="1">
      <alignment vertical="center" wrapText="1"/>
    </xf>
    <xf numFmtId="189" fontId="87" fillId="0" borderId="12" xfId="36" applyNumberFormat="1" applyFont="1" applyBorder="1" applyAlignment="1">
      <alignment horizontal="right" vertical="center" wrapText="1"/>
    </xf>
    <xf numFmtId="43" fontId="87" fillId="0" borderId="10" xfId="36" applyFont="1" applyBorder="1" applyAlignment="1">
      <alignment/>
    </xf>
    <xf numFmtId="43" fontId="87" fillId="0" borderId="10" xfId="36" applyNumberFormat="1" applyFont="1" applyBorder="1" applyAlignment="1">
      <alignment horizontal="center" vertical="top" wrapText="1"/>
    </xf>
    <xf numFmtId="43" fontId="87" fillId="0" borderId="10" xfId="36" applyFont="1" applyBorder="1" applyAlignment="1">
      <alignment/>
    </xf>
    <xf numFmtId="43" fontId="87" fillId="0" borderId="10" xfId="36" applyFont="1" applyFill="1" applyBorder="1" applyAlignment="1">
      <alignment/>
    </xf>
    <xf numFmtId="189" fontId="87" fillId="0" borderId="10" xfId="36" applyNumberFormat="1" applyFont="1" applyBorder="1" applyAlignment="1">
      <alignment/>
    </xf>
    <xf numFmtId="43" fontId="87" fillId="0" borderId="10" xfId="36" applyNumberFormat="1" applyFont="1" applyBorder="1" applyAlignment="1">
      <alignment vertical="center" wrapText="1"/>
    </xf>
    <xf numFmtId="43" fontId="88" fillId="0" borderId="10" xfId="36" applyNumberFormat="1" applyFont="1" applyBorder="1" applyAlignment="1">
      <alignment horizontal="right" vertical="center" wrapText="1"/>
    </xf>
    <xf numFmtId="189" fontId="87" fillId="0" borderId="10" xfId="36" applyNumberFormat="1" applyFont="1" applyBorder="1" applyAlignment="1">
      <alignment horizontal="right" vertical="center" wrapText="1"/>
    </xf>
    <xf numFmtId="43" fontId="85" fillId="0" borderId="10" xfId="36" applyNumberFormat="1" applyFont="1" applyBorder="1" applyAlignment="1">
      <alignment horizontal="center" vertical="center" wrapText="1"/>
    </xf>
    <xf numFmtId="43" fontId="87" fillId="0" borderId="10" xfId="36" applyNumberFormat="1" applyFont="1" applyBorder="1" applyAlignment="1">
      <alignment horizontal="center" vertical="center" wrapText="1"/>
    </xf>
    <xf numFmtId="43" fontId="85" fillId="0" borderId="10" xfId="36" applyFont="1" applyBorder="1" applyAlignment="1">
      <alignment/>
    </xf>
    <xf numFmtId="189" fontId="85" fillId="0" borderId="10" xfId="36" applyNumberFormat="1" applyFont="1" applyBorder="1" applyAlignment="1">
      <alignment horizontal="right" vertical="center" wrapText="1"/>
    </xf>
    <xf numFmtId="43" fontId="85" fillId="0" borderId="10" xfId="0" applyNumberFormat="1" applyFont="1" applyBorder="1" applyAlignment="1">
      <alignment horizontal="right"/>
    </xf>
    <xf numFmtId="43" fontId="85" fillId="0" borderId="10" xfId="36" applyFont="1" applyBorder="1" applyAlignment="1">
      <alignment vertical="top" wrapText="1"/>
    </xf>
    <xf numFmtId="43" fontId="85" fillId="0" borderId="10" xfId="36" applyFont="1" applyFill="1" applyBorder="1" applyAlignment="1">
      <alignment vertical="top" wrapText="1"/>
    </xf>
    <xf numFmtId="189" fontId="85" fillId="0" borderId="10" xfId="36" applyNumberFormat="1" applyFont="1" applyBorder="1" applyAlignment="1">
      <alignment vertical="top"/>
    </xf>
    <xf numFmtId="189" fontId="85" fillId="0" borderId="10" xfId="36" applyNumberFormat="1" applyFont="1" applyBorder="1" applyAlignment="1">
      <alignment horizontal="right" vertical="top" wrapText="1"/>
    </xf>
    <xf numFmtId="43" fontId="64" fillId="0" borderId="12" xfId="36" applyNumberFormat="1" applyFont="1" applyBorder="1" applyAlignment="1">
      <alignment horizontal="center" vertical="center" wrapText="1"/>
    </xf>
    <xf numFmtId="43" fontId="89" fillId="0" borderId="10" xfId="36" applyFont="1" applyFill="1" applyBorder="1" applyAlignment="1">
      <alignment vertical="top" wrapText="1"/>
    </xf>
    <xf numFmtId="43" fontId="90" fillId="0" borderId="10" xfId="36" applyFont="1" applyFill="1" applyBorder="1" applyAlignment="1">
      <alignment vertical="top" wrapText="1"/>
    </xf>
    <xf numFmtId="43" fontId="89" fillId="0" borderId="10" xfId="36" applyFont="1" applyBorder="1" applyAlignment="1">
      <alignment/>
    </xf>
    <xf numFmtId="0" fontId="64" fillId="0" borderId="10" xfId="0" applyFont="1" applyBorder="1" applyAlignment="1">
      <alignment horizontal="center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43" fontId="64" fillId="0" borderId="10" xfId="36" applyFont="1" applyBorder="1" applyAlignment="1">
      <alignment horizontal="center" vertical="top" wrapText="1"/>
    </xf>
    <xf numFmtId="0" fontId="65" fillId="0" borderId="0" xfId="0" applyFont="1" applyAlignment="1">
      <alignment horizontal="center"/>
    </xf>
    <xf numFmtId="189" fontId="74" fillId="0" borderId="14" xfId="36" applyNumberFormat="1" applyFont="1" applyBorder="1" applyAlignment="1">
      <alignment horizontal="center"/>
    </xf>
    <xf numFmtId="189" fontId="74" fillId="0" borderId="15" xfId="36" applyNumberFormat="1" applyFont="1" applyBorder="1" applyAlignment="1">
      <alignment horizontal="center"/>
    </xf>
    <xf numFmtId="189" fontId="74" fillId="0" borderId="16" xfId="36" applyNumberFormat="1" applyFont="1" applyBorder="1" applyAlignment="1">
      <alignment horizontal="center"/>
    </xf>
    <xf numFmtId="0" fontId="82" fillId="0" borderId="10" xfId="0" applyFont="1" applyBorder="1" applyAlignment="1">
      <alignment horizontal="center"/>
    </xf>
    <xf numFmtId="0" fontId="74" fillId="0" borderId="14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0" fontId="64" fillId="0" borderId="0" xfId="0" applyFont="1" applyAlignment="1">
      <alignment horizontal="center"/>
    </xf>
    <xf numFmtId="3" fontId="67" fillId="0" borderId="22" xfId="0" applyNumberFormat="1" applyFont="1" applyBorder="1" applyAlignment="1">
      <alignment horizontal="right" vertical="top" wrapText="1"/>
    </xf>
    <xf numFmtId="3" fontId="67" fillId="0" borderId="20" xfId="0" applyNumberFormat="1" applyFont="1" applyBorder="1" applyAlignment="1">
      <alignment horizontal="right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7"/>
  <sheetViews>
    <sheetView tabSelected="1" zoomScale="90" zoomScaleNormal="90" zoomScalePageLayoutView="0" workbookViewId="0" topLeftCell="A109">
      <selection activeCell="A3" sqref="A3:H3"/>
    </sheetView>
  </sheetViews>
  <sheetFormatPr defaultColWidth="9.140625" defaultRowHeight="27.75" customHeight="1"/>
  <cols>
    <col min="1" max="1" width="40.8515625" style="2" customWidth="1"/>
    <col min="2" max="2" width="13.421875" style="89" customWidth="1"/>
    <col min="3" max="3" width="13.7109375" style="213" customWidth="1"/>
    <col min="4" max="4" width="13.421875" style="213" customWidth="1"/>
    <col min="5" max="5" width="13.00390625" style="89" customWidth="1"/>
    <col min="6" max="6" width="13.7109375" style="17" customWidth="1"/>
    <col min="7" max="7" width="11.28125" style="114" customWidth="1"/>
    <col min="8" max="8" width="13.421875" style="1" customWidth="1"/>
    <col min="9" max="10" width="9.00390625" style="1" customWidth="1"/>
    <col min="11" max="11" width="9.00390625" style="89" customWidth="1"/>
    <col min="12" max="16384" width="9.00390625" style="1" customWidth="1"/>
  </cols>
  <sheetData>
    <row r="1" spans="1:8" ht="24.75" customHeight="1">
      <c r="A1" s="282" t="s">
        <v>0</v>
      </c>
      <c r="B1" s="282"/>
      <c r="C1" s="282"/>
      <c r="D1" s="282"/>
      <c r="E1" s="282"/>
      <c r="F1" s="282"/>
      <c r="G1" s="282"/>
      <c r="H1" s="282"/>
    </row>
    <row r="2" spans="1:8" ht="25.5" customHeight="1">
      <c r="A2" s="282" t="s">
        <v>197</v>
      </c>
      <c r="B2" s="282"/>
      <c r="C2" s="282"/>
      <c r="D2" s="282"/>
      <c r="E2" s="282"/>
      <c r="F2" s="282"/>
      <c r="G2" s="282"/>
      <c r="H2" s="282"/>
    </row>
    <row r="3" spans="1:8" ht="25.5" customHeight="1">
      <c r="A3" s="282" t="s">
        <v>96</v>
      </c>
      <c r="B3" s="282"/>
      <c r="C3" s="282"/>
      <c r="D3" s="282"/>
      <c r="E3" s="282"/>
      <c r="F3" s="282"/>
      <c r="G3" s="282"/>
      <c r="H3" s="282"/>
    </row>
    <row r="4" spans="1:8" ht="22.5" customHeight="1">
      <c r="A4" s="282" t="s">
        <v>26</v>
      </c>
      <c r="B4" s="282"/>
      <c r="C4" s="282"/>
      <c r="D4" s="282"/>
      <c r="E4" s="282"/>
      <c r="F4" s="282"/>
      <c r="G4" s="282"/>
      <c r="H4" s="282"/>
    </row>
    <row r="5" spans="1:8" ht="27.75" customHeight="1">
      <c r="A5" s="279"/>
      <c r="B5" s="281" t="s">
        <v>1</v>
      </c>
      <c r="C5" s="281"/>
      <c r="D5" s="281"/>
      <c r="E5" s="281"/>
      <c r="F5" s="278" t="s">
        <v>2</v>
      </c>
      <c r="G5" s="278"/>
      <c r="H5" s="278"/>
    </row>
    <row r="6" spans="1:8" ht="27.75" customHeight="1">
      <c r="A6" s="280"/>
      <c r="B6" s="189" t="s">
        <v>3</v>
      </c>
      <c r="C6" s="190" t="s">
        <v>4</v>
      </c>
      <c r="D6" s="190" t="s">
        <v>5</v>
      </c>
      <c r="E6" s="189" t="s">
        <v>6</v>
      </c>
      <c r="F6" s="29" t="s">
        <v>7</v>
      </c>
      <c r="G6" s="100" t="s">
        <v>8</v>
      </c>
      <c r="H6" s="28" t="s">
        <v>27</v>
      </c>
    </row>
    <row r="7" spans="1:8" ht="27.75" customHeight="1">
      <c r="A7" s="87" t="s">
        <v>97</v>
      </c>
      <c r="B7" s="45"/>
      <c r="C7" s="41"/>
      <c r="D7" s="41"/>
      <c r="E7" s="45"/>
      <c r="F7" s="32"/>
      <c r="G7" s="100"/>
      <c r="H7" s="31"/>
    </row>
    <row r="8" spans="1:8" ht="27.75" customHeight="1">
      <c r="A8" s="30" t="s">
        <v>98</v>
      </c>
      <c r="B8" s="45"/>
      <c r="C8" s="41"/>
      <c r="D8" s="41"/>
      <c r="E8" s="45"/>
      <c r="F8" s="32"/>
      <c r="G8" s="100"/>
      <c r="H8" s="31"/>
    </row>
    <row r="9" spans="1:10" ht="27.75" customHeight="1">
      <c r="A9" s="33" t="s">
        <v>23</v>
      </c>
      <c r="B9" s="50">
        <v>4881083</v>
      </c>
      <c r="C9" s="46">
        <v>3434407</v>
      </c>
      <c r="D9" s="46">
        <v>3856486</v>
      </c>
      <c r="E9" s="50">
        <v>6790281</v>
      </c>
      <c r="F9" s="29">
        <v>9282699</v>
      </c>
      <c r="G9" s="99">
        <f>(F9-H9)*100/F9</f>
        <v>7.342465806550444</v>
      </c>
      <c r="H9" s="34">
        <v>8601120</v>
      </c>
      <c r="J9" s="88"/>
    </row>
    <row r="10" spans="1:8" ht="27.75" customHeight="1">
      <c r="A10" s="35" t="s">
        <v>29</v>
      </c>
      <c r="B10" s="49">
        <v>1855920</v>
      </c>
      <c r="C10" s="43">
        <v>1855920</v>
      </c>
      <c r="D10" s="43">
        <v>2205713</v>
      </c>
      <c r="E10" s="49">
        <v>2417688</v>
      </c>
      <c r="F10" s="23">
        <v>3116636</v>
      </c>
      <c r="G10" s="99">
        <f aca="true" t="shared" si="0" ref="G10:G71">(F10-H10)*100/F10</f>
        <v>8.609154229111132</v>
      </c>
      <c r="H10" s="23">
        <v>2848320</v>
      </c>
    </row>
    <row r="11" spans="1:8" ht="27.75" customHeight="1">
      <c r="A11" s="36" t="s">
        <v>30</v>
      </c>
      <c r="B11" s="47">
        <v>222000</v>
      </c>
      <c r="C11" s="42">
        <v>222000</v>
      </c>
      <c r="D11" s="42">
        <v>388140</v>
      </c>
      <c r="E11" s="47">
        <v>530468</v>
      </c>
      <c r="F11" s="37">
        <v>994076</v>
      </c>
      <c r="G11" s="100">
        <f t="shared" si="0"/>
        <v>26.9914976319718</v>
      </c>
      <c r="H11" s="37">
        <v>725760</v>
      </c>
    </row>
    <row r="12" spans="1:8" ht="27.75" customHeight="1">
      <c r="A12" s="36" t="s">
        <v>32</v>
      </c>
      <c r="B12" s="47">
        <v>91200</v>
      </c>
      <c r="C12" s="42">
        <v>91200</v>
      </c>
      <c r="D12" s="42">
        <v>91200</v>
      </c>
      <c r="E12" s="47">
        <v>83352</v>
      </c>
      <c r="F12" s="37">
        <v>360000</v>
      </c>
      <c r="G12" s="100">
        <f t="shared" si="0"/>
        <v>0</v>
      </c>
      <c r="H12" s="37">
        <v>360000</v>
      </c>
    </row>
    <row r="13" spans="1:8" ht="27.75" customHeight="1">
      <c r="A13" s="36" t="s">
        <v>31</v>
      </c>
      <c r="B13" s="47">
        <v>75600</v>
      </c>
      <c r="C13" s="42">
        <v>75600</v>
      </c>
      <c r="D13" s="42">
        <v>75600</v>
      </c>
      <c r="E13" s="47">
        <v>90476</v>
      </c>
      <c r="F13" s="37">
        <v>207360</v>
      </c>
      <c r="G13" s="100">
        <f t="shared" si="0"/>
        <v>0</v>
      </c>
      <c r="H13" s="37">
        <v>207360</v>
      </c>
    </row>
    <row r="14" spans="1:8" ht="27.75" customHeight="1">
      <c r="A14" s="36" t="s">
        <v>33</v>
      </c>
      <c r="B14" s="47">
        <v>1467120</v>
      </c>
      <c r="C14" s="42">
        <v>1467120</v>
      </c>
      <c r="D14" s="42">
        <v>1650773</v>
      </c>
      <c r="E14" s="47">
        <v>1713392</v>
      </c>
      <c r="F14" s="37">
        <v>1555200</v>
      </c>
      <c r="G14" s="100">
        <f t="shared" si="0"/>
        <v>0</v>
      </c>
      <c r="H14" s="37">
        <v>1555200</v>
      </c>
    </row>
    <row r="15" spans="1:11" s="22" customFormat="1" ht="27.75" customHeight="1">
      <c r="A15" s="35" t="s">
        <v>11</v>
      </c>
      <c r="B15" s="49">
        <v>3632614</v>
      </c>
      <c r="C15" s="220">
        <v>2199130</v>
      </c>
      <c r="D15" s="43">
        <v>3880201</v>
      </c>
      <c r="E15" s="240">
        <v>5356106</v>
      </c>
      <c r="F15" s="23">
        <v>6166063</v>
      </c>
      <c r="G15" s="99">
        <f t="shared" si="0"/>
        <v>6.702218254987015</v>
      </c>
      <c r="H15" s="23">
        <v>5752800</v>
      </c>
      <c r="K15" s="90"/>
    </row>
    <row r="16" spans="1:8" ht="27.75" customHeight="1">
      <c r="A16" s="36" t="s">
        <v>34</v>
      </c>
      <c r="B16" s="221">
        <v>824303</v>
      </c>
      <c r="C16" s="42">
        <v>969629</v>
      </c>
      <c r="D16" s="42">
        <v>991846</v>
      </c>
      <c r="E16" s="47">
        <v>1478489</v>
      </c>
      <c r="F16" s="37">
        <v>2568878</v>
      </c>
      <c r="G16" s="100">
        <f t="shared" si="0"/>
        <v>-19.482513377435595</v>
      </c>
      <c r="H16" s="38">
        <v>3069360</v>
      </c>
    </row>
    <row r="17" spans="1:10" ht="27.75" customHeight="1">
      <c r="A17" s="36" t="s">
        <v>35</v>
      </c>
      <c r="B17" s="192">
        <v>277796</v>
      </c>
      <c r="C17" s="221">
        <v>310623</v>
      </c>
      <c r="D17" s="193">
        <v>296229</v>
      </c>
      <c r="E17" s="192">
        <v>549705</v>
      </c>
      <c r="F17" s="39">
        <v>1000435</v>
      </c>
      <c r="G17" s="100">
        <f t="shared" si="0"/>
        <v>57.20261686166518</v>
      </c>
      <c r="H17" s="40">
        <v>428160</v>
      </c>
      <c r="J17" s="1" t="s">
        <v>28</v>
      </c>
    </row>
    <row r="18" spans="1:8" ht="27.75" customHeight="1">
      <c r="A18" s="36" t="s">
        <v>36</v>
      </c>
      <c r="B18" s="47">
        <v>42000</v>
      </c>
      <c r="C18" s="222">
        <v>42000</v>
      </c>
      <c r="D18" s="42">
        <v>42000</v>
      </c>
      <c r="E18" s="47">
        <v>42000</v>
      </c>
      <c r="F18" s="37">
        <v>42000</v>
      </c>
      <c r="G18" s="100">
        <f t="shared" si="0"/>
        <v>-100</v>
      </c>
      <c r="H18" s="40">
        <v>84000</v>
      </c>
    </row>
    <row r="19" spans="1:8" ht="27.75" customHeight="1">
      <c r="A19" s="36" t="s">
        <v>37</v>
      </c>
      <c r="B19" s="45">
        <v>123680</v>
      </c>
      <c r="C19" s="41">
        <v>128730</v>
      </c>
      <c r="D19" s="41">
        <v>135720</v>
      </c>
      <c r="E19" s="45">
        <v>149540</v>
      </c>
      <c r="F19" s="32">
        <v>159780</v>
      </c>
      <c r="G19" s="100">
        <f t="shared" si="0"/>
        <v>-5.595193390912505</v>
      </c>
      <c r="H19" s="32">
        <v>168720</v>
      </c>
    </row>
    <row r="20" spans="1:8" ht="27.75" customHeight="1">
      <c r="A20" s="36" t="s">
        <v>38</v>
      </c>
      <c r="B20" s="45">
        <v>48300</v>
      </c>
      <c r="C20" s="41">
        <v>43812</v>
      </c>
      <c r="D20" s="41">
        <v>42743</v>
      </c>
      <c r="E20" s="45">
        <v>46673</v>
      </c>
      <c r="F20" s="32">
        <v>60165</v>
      </c>
      <c r="G20" s="100">
        <f t="shared" si="0"/>
        <v>71.47843430565943</v>
      </c>
      <c r="H20" s="32">
        <v>17160</v>
      </c>
    </row>
    <row r="21" spans="1:8" ht="27.75" customHeight="1">
      <c r="A21" s="36" t="s">
        <v>39</v>
      </c>
      <c r="B21" s="45">
        <v>1452330</v>
      </c>
      <c r="C21" s="41">
        <v>283200</v>
      </c>
      <c r="D21" s="41">
        <v>1366186</v>
      </c>
      <c r="E21" s="45">
        <v>2200340</v>
      </c>
      <c r="F21" s="32">
        <v>1182840</v>
      </c>
      <c r="G21" s="100">
        <f t="shared" si="0"/>
        <v>-6.8580704068174905</v>
      </c>
      <c r="H21" s="32">
        <v>1263960</v>
      </c>
    </row>
    <row r="22" spans="1:8" ht="27.75" customHeight="1">
      <c r="A22" s="36" t="s">
        <v>40</v>
      </c>
      <c r="B22" s="47">
        <v>864205</v>
      </c>
      <c r="C22" s="42">
        <v>421136</v>
      </c>
      <c r="D22" s="42">
        <v>1005477</v>
      </c>
      <c r="E22" s="47">
        <v>889359</v>
      </c>
      <c r="F22" s="37">
        <v>1151965</v>
      </c>
      <c r="G22" s="100">
        <f t="shared" si="0"/>
        <v>37.37309727292062</v>
      </c>
      <c r="H22" s="37">
        <v>721440</v>
      </c>
    </row>
    <row r="23" spans="1:11" s="22" customFormat="1" ht="27.75" customHeight="1">
      <c r="A23" s="33" t="s">
        <v>10</v>
      </c>
      <c r="B23" s="49">
        <f>B25+B30+B31</f>
        <v>1394457.69</v>
      </c>
      <c r="C23" s="43">
        <f>C25+C30+C31</f>
        <v>3509282.4099999997</v>
      </c>
      <c r="D23" s="43">
        <f>D25+D31</f>
        <v>876558.53</v>
      </c>
      <c r="E23" s="49">
        <f>E25+E31</f>
        <v>394436.78</v>
      </c>
      <c r="F23" s="23">
        <v>3296565</v>
      </c>
      <c r="G23" s="99">
        <f t="shared" si="0"/>
        <v>-44.95573422638413</v>
      </c>
      <c r="H23" s="23">
        <v>4778560</v>
      </c>
      <c r="K23" s="90"/>
    </row>
    <row r="24" spans="1:11" s="22" customFormat="1" ht="27.75" customHeight="1">
      <c r="A24" s="35" t="s">
        <v>12</v>
      </c>
      <c r="B24" s="49">
        <v>0</v>
      </c>
      <c r="C24" s="223" t="s">
        <v>105</v>
      </c>
      <c r="D24" s="43">
        <v>0</v>
      </c>
      <c r="E24" s="49">
        <v>0</v>
      </c>
      <c r="F24" s="23">
        <v>980000</v>
      </c>
      <c r="G24" s="99">
        <f t="shared" si="0"/>
        <v>-168.6734693877551</v>
      </c>
      <c r="H24" s="23">
        <v>2633000</v>
      </c>
      <c r="K24" s="90"/>
    </row>
    <row r="25" spans="1:11" s="22" customFormat="1" ht="27.75" customHeight="1">
      <c r="A25" s="35" t="s">
        <v>13</v>
      </c>
      <c r="B25" s="49">
        <v>1146350.04</v>
      </c>
      <c r="C25" s="43">
        <v>2573898.01</v>
      </c>
      <c r="D25" s="43">
        <v>756997.71</v>
      </c>
      <c r="E25" s="49">
        <v>244920.81</v>
      </c>
      <c r="F25" s="23">
        <v>1204465</v>
      </c>
      <c r="G25" s="99">
        <f t="shared" si="0"/>
        <v>11.117384066784838</v>
      </c>
      <c r="H25" s="23">
        <v>1070560</v>
      </c>
      <c r="K25" s="90"/>
    </row>
    <row r="26" spans="1:8" ht="27.75" customHeight="1">
      <c r="A26" s="36" t="s">
        <v>41</v>
      </c>
      <c r="B26" s="47">
        <v>102990</v>
      </c>
      <c r="C26" s="42">
        <v>191297</v>
      </c>
      <c r="D26" s="42">
        <v>249520.81</v>
      </c>
      <c r="E26" s="47">
        <v>244920.81</v>
      </c>
      <c r="F26" s="37">
        <v>400000</v>
      </c>
      <c r="G26" s="100">
        <f t="shared" si="0"/>
        <v>11.11</v>
      </c>
      <c r="H26" s="37">
        <v>355560</v>
      </c>
    </row>
    <row r="27" spans="1:8" ht="27.75" customHeight="1">
      <c r="A27" s="36" t="s">
        <v>42</v>
      </c>
      <c r="B27" s="47">
        <v>110716</v>
      </c>
      <c r="C27" s="42">
        <v>203184</v>
      </c>
      <c r="D27" s="42">
        <v>0</v>
      </c>
      <c r="E27" s="47">
        <v>0</v>
      </c>
      <c r="F27" s="37">
        <v>50000</v>
      </c>
      <c r="G27" s="100">
        <f t="shared" si="0"/>
        <v>0</v>
      </c>
      <c r="H27" s="37">
        <v>50000</v>
      </c>
    </row>
    <row r="28" spans="1:8" ht="27.75" customHeight="1">
      <c r="A28" s="36" t="s">
        <v>43</v>
      </c>
      <c r="B28" s="47">
        <v>794544</v>
      </c>
      <c r="C28" s="224">
        <v>2013421</v>
      </c>
      <c r="D28" s="42">
        <v>0</v>
      </c>
      <c r="E28" s="47">
        <v>0</v>
      </c>
      <c r="F28" s="37">
        <v>704465</v>
      </c>
      <c r="G28" s="100">
        <f t="shared" si="0"/>
        <v>12.69970828926916</v>
      </c>
      <c r="H28" s="37">
        <v>615000</v>
      </c>
    </row>
    <row r="29" spans="1:8" ht="27.75" customHeight="1">
      <c r="A29" s="36" t="s">
        <v>44</v>
      </c>
      <c r="B29" s="47">
        <v>138100.036</v>
      </c>
      <c r="C29" s="42">
        <v>165996.01</v>
      </c>
      <c r="D29" s="42">
        <v>507476.9</v>
      </c>
      <c r="E29" s="47">
        <v>0</v>
      </c>
      <c r="F29" s="37">
        <v>50000</v>
      </c>
      <c r="G29" s="100">
        <f t="shared" si="0"/>
        <v>0</v>
      </c>
      <c r="H29" s="37">
        <v>50000</v>
      </c>
    </row>
    <row r="30" spans="1:11" s="22" customFormat="1" ht="27.75" customHeight="1">
      <c r="A30" s="35" t="s">
        <v>14</v>
      </c>
      <c r="B30" s="49">
        <v>144236</v>
      </c>
      <c r="C30" s="43">
        <v>836520.55</v>
      </c>
      <c r="D30" s="43">
        <v>0</v>
      </c>
      <c r="E30" s="49">
        <v>0</v>
      </c>
      <c r="F30" s="23">
        <v>1067100</v>
      </c>
      <c r="G30" s="99">
        <f t="shared" si="0"/>
        <v>3.4767125855121357</v>
      </c>
      <c r="H30" s="23">
        <v>1030000</v>
      </c>
      <c r="K30" s="90"/>
    </row>
    <row r="31" spans="1:11" s="22" customFormat="1" ht="27.75" customHeight="1">
      <c r="A31" s="35" t="s">
        <v>15</v>
      </c>
      <c r="B31" s="220">
        <v>103871.65</v>
      </c>
      <c r="C31" s="43">
        <v>98863.85</v>
      </c>
      <c r="D31" s="220">
        <v>119560.82</v>
      </c>
      <c r="E31" s="220">
        <v>149515.97</v>
      </c>
      <c r="F31" s="23">
        <v>45000</v>
      </c>
      <c r="G31" s="99">
        <f t="shared" si="0"/>
        <v>0</v>
      </c>
      <c r="H31" s="70">
        <v>45000</v>
      </c>
      <c r="K31" s="90"/>
    </row>
    <row r="32" spans="1:11" s="22" customFormat="1" ht="27.75" customHeight="1">
      <c r="A32" s="33" t="s">
        <v>24</v>
      </c>
      <c r="B32" s="49">
        <v>133500</v>
      </c>
      <c r="C32" s="220">
        <v>0</v>
      </c>
      <c r="D32" s="220">
        <v>0</v>
      </c>
      <c r="E32" s="220">
        <v>0</v>
      </c>
      <c r="F32" s="23">
        <v>3938600</v>
      </c>
      <c r="G32" s="99">
        <f t="shared" si="0"/>
        <v>88.18361854466053</v>
      </c>
      <c r="H32" s="27">
        <v>465400</v>
      </c>
      <c r="K32" s="90"/>
    </row>
    <row r="33" spans="1:8" ht="27.75" customHeight="1">
      <c r="A33" s="36" t="s">
        <v>46</v>
      </c>
      <c r="B33" s="47">
        <v>133500</v>
      </c>
      <c r="C33" s="221">
        <v>0</v>
      </c>
      <c r="D33" s="221">
        <v>0</v>
      </c>
      <c r="E33" s="221">
        <v>0</v>
      </c>
      <c r="F33" s="37">
        <v>3938600</v>
      </c>
      <c r="G33" s="100">
        <f t="shared" si="0"/>
        <v>88.18361854466053</v>
      </c>
      <c r="H33" s="44">
        <v>465400</v>
      </c>
    </row>
    <row r="34" spans="1:8" ht="27.75" customHeight="1">
      <c r="A34" s="36" t="s">
        <v>45</v>
      </c>
      <c r="B34" s="47"/>
      <c r="C34" s="221">
        <v>0</v>
      </c>
      <c r="D34" s="221">
        <v>0</v>
      </c>
      <c r="E34" s="221">
        <v>0</v>
      </c>
      <c r="F34" s="37">
        <v>0</v>
      </c>
      <c r="G34" s="115" t="s">
        <v>105</v>
      </c>
      <c r="H34" s="44">
        <v>0</v>
      </c>
    </row>
    <row r="35" spans="1:11" s="22" customFormat="1" ht="27.75" customHeight="1">
      <c r="A35" s="33" t="s">
        <v>47</v>
      </c>
      <c r="B35" s="50">
        <v>86100</v>
      </c>
      <c r="C35" s="46">
        <v>0</v>
      </c>
      <c r="D35" s="46">
        <v>0</v>
      </c>
      <c r="E35" s="46">
        <v>0</v>
      </c>
      <c r="F35" s="34">
        <v>55000</v>
      </c>
      <c r="G35" s="100">
        <f t="shared" si="0"/>
        <v>-90.9090909090909</v>
      </c>
      <c r="H35" s="34">
        <v>105000</v>
      </c>
      <c r="K35" s="90"/>
    </row>
    <row r="36" spans="1:11" s="22" customFormat="1" ht="27.75" customHeight="1">
      <c r="A36" s="35" t="s">
        <v>48</v>
      </c>
      <c r="B36" s="50">
        <v>86100</v>
      </c>
      <c r="C36" s="46">
        <v>0</v>
      </c>
      <c r="D36" s="46">
        <v>0</v>
      </c>
      <c r="E36" s="46">
        <v>0</v>
      </c>
      <c r="F36" s="34">
        <v>55000</v>
      </c>
      <c r="G36" s="100">
        <f t="shared" si="0"/>
        <v>-90.9090909090909</v>
      </c>
      <c r="H36" s="34">
        <v>105000</v>
      </c>
      <c r="K36" s="90"/>
    </row>
    <row r="37" spans="1:8" ht="27" customHeight="1">
      <c r="A37" s="33" t="s">
        <v>25</v>
      </c>
      <c r="B37" s="45">
        <v>0</v>
      </c>
      <c r="C37" s="41">
        <v>0</v>
      </c>
      <c r="D37" s="41">
        <v>0</v>
      </c>
      <c r="E37" s="41">
        <v>0</v>
      </c>
      <c r="F37" s="32">
        <v>0</v>
      </c>
      <c r="G37" s="100"/>
      <c r="H37" s="32">
        <v>0</v>
      </c>
    </row>
    <row r="38" spans="1:8" ht="27.75" customHeight="1">
      <c r="A38" s="35" t="s">
        <v>49</v>
      </c>
      <c r="B38" s="47">
        <v>0</v>
      </c>
      <c r="C38" s="42">
        <v>0</v>
      </c>
      <c r="D38" s="42">
        <v>0</v>
      </c>
      <c r="E38" s="42">
        <v>0</v>
      </c>
      <c r="F38" s="37">
        <v>0</v>
      </c>
      <c r="G38" s="100"/>
      <c r="H38" s="37">
        <v>0</v>
      </c>
    </row>
    <row r="39" spans="1:8" ht="27.75" customHeight="1">
      <c r="A39" s="48" t="s">
        <v>50</v>
      </c>
      <c r="B39" s="49">
        <f>B37+B35+B32+B23+B9</f>
        <v>6495140.6899999995</v>
      </c>
      <c r="C39" s="43">
        <f>C37+C35+C32+C23+C9</f>
        <v>6943689.41</v>
      </c>
      <c r="D39" s="43">
        <f>D37+D35+D32+D23+D9</f>
        <v>4733044.53</v>
      </c>
      <c r="E39" s="49">
        <f>E37+E35+E32+E23+E9</f>
        <v>7184717.78</v>
      </c>
      <c r="F39" s="23">
        <v>16572864</v>
      </c>
      <c r="G39" s="100">
        <f t="shared" si="0"/>
        <v>15.82577398812903</v>
      </c>
      <c r="H39" s="23">
        <v>13950080</v>
      </c>
    </row>
    <row r="40" spans="1:8" ht="27.75" customHeight="1">
      <c r="A40" s="18"/>
      <c r="B40" s="7"/>
      <c r="C40" s="8"/>
      <c r="D40" s="8"/>
      <c r="E40" s="7"/>
      <c r="F40" s="15"/>
      <c r="G40" s="100"/>
      <c r="H40" s="15"/>
    </row>
    <row r="41" spans="1:11" s="51" customFormat="1" ht="27.75" customHeight="1">
      <c r="A41" s="30" t="s">
        <v>9</v>
      </c>
      <c r="B41" s="47"/>
      <c r="C41" s="42"/>
      <c r="D41" s="42"/>
      <c r="E41" s="47"/>
      <c r="F41" s="37"/>
      <c r="G41" s="100"/>
      <c r="H41" s="37"/>
      <c r="K41" s="91"/>
    </row>
    <row r="42" spans="1:11" s="51" customFormat="1" ht="27.75" customHeight="1">
      <c r="A42" s="30" t="s">
        <v>16</v>
      </c>
      <c r="B42" s="47"/>
      <c r="C42" s="42"/>
      <c r="D42" s="42"/>
      <c r="E42" s="47"/>
      <c r="F42" s="37"/>
      <c r="G42" s="100"/>
      <c r="H42" s="37"/>
      <c r="K42" s="91"/>
    </row>
    <row r="43" spans="1:11" s="51" customFormat="1" ht="27.75" customHeight="1">
      <c r="A43" s="33" t="s">
        <v>23</v>
      </c>
      <c r="B43" s="229">
        <v>636057</v>
      </c>
      <c r="C43" s="8">
        <v>598505</v>
      </c>
      <c r="D43" s="8">
        <v>652432</v>
      </c>
      <c r="E43" s="7">
        <v>836064</v>
      </c>
      <c r="F43" s="27">
        <v>1130055</v>
      </c>
      <c r="G43" s="100">
        <f t="shared" si="0"/>
        <v>-47.32203299839389</v>
      </c>
      <c r="H43" s="27">
        <v>1664820</v>
      </c>
      <c r="K43" s="91"/>
    </row>
    <row r="44" spans="1:8" ht="27.75" customHeight="1">
      <c r="A44" s="11" t="s">
        <v>29</v>
      </c>
      <c r="B44" s="6">
        <v>0</v>
      </c>
      <c r="C44" s="4">
        <v>0</v>
      </c>
      <c r="D44" s="4">
        <v>0</v>
      </c>
      <c r="E44" s="6">
        <v>0</v>
      </c>
      <c r="F44" s="13">
        <v>0</v>
      </c>
      <c r="G44" s="101">
        <v>0</v>
      </c>
      <c r="H44" s="13">
        <v>0</v>
      </c>
    </row>
    <row r="45" spans="1:8" ht="27.75" customHeight="1">
      <c r="A45" s="3" t="s">
        <v>30</v>
      </c>
      <c r="B45" s="6">
        <v>0</v>
      </c>
      <c r="C45" s="4">
        <v>0</v>
      </c>
      <c r="D45" s="4">
        <v>0</v>
      </c>
      <c r="E45" s="6">
        <v>0</v>
      </c>
      <c r="F45" s="13">
        <v>0</v>
      </c>
      <c r="G45" s="101">
        <v>0</v>
      </c>
      <c r="H45" s="13">
        <v>0</v>
      </c>
    </row>
    <row r="46" spans="1:8" ht="27" customHeight="1">
      <c r="A46" s="3" t="s">
        <v>33</v>
      </c>
      <c r="B46" s="6">
        <v>0</v>
      </c>
      <c r="C46" s="9">
        <v>0</v>
      </c>
      <c r="D46" s="4">
        <v>0</v>
      </c>
      <c r="E46" s="6">
        <v>0</v>
      </c>
      <c r="F46" s="13">
        <v>0</v>
      </c>
      <c r="G46" s="101">
        <v>0</v>
      </c>
      <c r="H46" s="13">
        <v>0</v>
      </c>
    </row>
    <row r="47" spans="1:11" s="22" customFormat="1" ht="27.75" customHeight="1">
      <c r="A47" s="11" t="s">
        <v>11</v>
      </c>
      <c r="B47" s="229">
        <v>636057</v>
      </c>
      <c r="C47" s="8">
        <v>598505</v>
      </c>
      <c r="D47" s="8">
        <v>652432</v>
      </c>
      <c r="E47" s="7">
        <v>836064</v>
      </c>
      <c r="F47" s="15">
        <v>1130055</v>
      </c>
      <c r="G47" s="99">
        <f t="shared" si="0"/>
        <v>-47.32203299839389</v>
      </c>
      <c r="H47" s="21">
        <v>1664820</v>
      </c>
      <c r="K47" s="90"/>
    </row>
    <row r="48" spans="1:8" ht="27.75" customHeight="1">
      <c r="A48" s="3" t="s">
        <v>34</v>
      </c>
      <c r="B48" s="10">
        <v>325160</v>
      </c>
      <c r="C48" s="227">
        <v>293320</v>
      </c>
      <c r="D48" s="5">
        <v>297900</v>
      </c>
      <c r="E48" s="10">
        <v>366240</v>
      </c>
      <c r="F48" s="14">
        <v>549540</v>
      </c>
      <c r="G48" s="100">
        <f t="shared" si="0"/>
        <v>-79.41915056228846</v>
      </c>
      <c r="H48" s="19">
        <v>985980</v>
      </c>
    </row>
    <row r="49" spans="1:8" ht="27.75" customHeight="1">
      <c r="A49" s="3" t="s">
        <v>35</v>
      </c>
      <c r="B49" s="6">
        <v>101907</v>
      </c>
      <c r="C49" s="226">
        <v>93855</v>
      </c>
      <c r="D49" s="4">
        <v>106641</v>
      </c>
      <c r="E49" s="6">
        <v>111234</v>
      </c>
      <c r="F49" s="13">
        <v>169815</v>
      </c>
      <c r="G49" s="100">
        <f t="shared" si="0"/>
        <v>29.334864411271088</v>
      </c>
      <c r="H49" s="19">
        <v>120000</v>
      </c>
    </row>
    <row r="50" spans="1:8" ht="27.75" customHeight="1">
      <c r="A50" s="3" t="s">
        <v>36</v>
      </c>
      <c r="B50" s="6">
        <v>0</v>
      </c>
      <c r="C50" s="9">
        <v>0</v>
      </c>
      <c r="D50" s="4">
        <v>0</v>
      </c>
      <c r="E50" s="6">
        <v>0</v>
      </c>
      <c r="F50" s="13">
        <v>0</v>
      </c>
      <c r="G50" s="100">
        <v>100</v>
      </c>
      <c r="H50" s="20">
        <v>42000</v>
      </c>
    </row>
    <row r="51" spans="1:8" ht="27.75" customHeight="1">
      <c r="A51" s="3" t="s">
        <v>39</v>
      </c>
      <c r="B51" s="228">
        <v>141480</v>
      </c>
      <c r="C51" s="227">
        <v>144720</v>
      </c>
      <c r="D51" s="4">
        <v>160925</v>
      </c>
      <c r="E51" s="6">
        <v>234720</v>
      </c>
      <c r="F51" s="13">
        <v>245040</v>
      </c>
      <c r="G51" s="100">
        <f t="shared" si="0"/>
        <v>-60.72477962781587</v>
      </c>
      <c r="H51" s="20">
        <v>393840</v>
      </c>
    </row>
    <row r="52" spans="1:8" ht="27.75" customHeight="1">
      <c r="A52" s="3" t="s">
        <v>40</v>
      </c>
      <c r="B52" s="6">
        <v>67510</v>
      </c>
      <c r="C52" s="227">
        <v>66610</v>
      </c>
      <c r="D52" s="4">
        <v>86966</v>
      </c>
      <c r="E52" s="6">
        <v>123870</v>
      </c>
      <c r="F52" s="16">
        <v>165660</v>
      </c>
      <c r="G52" s="100">
        <f t="shared" si="0"/>
        <v>25.75153929735603</v>
      </c>
      <c r="H52" s="16">
        <v>123000</v>
      </c>
    </row>
    <row r="53" spans="1:11" s="55" customFormat="1" ht="27.75" customHeight="1">
      <c r="A53" s="33" t="s">
        <v>10</v>
      </c>
      <c r="B53" s="50">
        <f>B55+B60</f>
        <v>162548</v>
      </c>
      <c r="C53" s="46">
        <f>C55+C60</f>
        <v>173234</v>
      </c>
      <c r="D53" s="46">
        <f>D55+D60</f>
        <v>167822</v>
      </c>
      <c r="E53" s="50">
        <f>E55+E60</f>
        <v>497896</v>
      </c>
      <c r="F53" s="34">
        <v>976800</v>
      </c>
      <c r="G53" s="99">
        <f t="shared" si="0"/>
        <v>-45.98689598689599</v>
      </c>
      <c r="H53" s="34">
        <v>1426000</v>
      </c>
      <c r="K53" s="92"/>
    </row>
    <row r="54" spans="1:11" s="22" customFormat="1" ht="27.75" customHeight="1">
      <c r="A54" s="11" t="s">
        <v>12</v>
      </c>
      <c r="B54" s="7">
        <v>0</v>
      </c>
      <c r="C54" s="223" t="s">
        <v>105</v>
      </c>
      <c r="D54" s="8">
        <v>0</v>
      </c>
      <c r="E54" s="7">
        <v>0</v>
      </c>
      <c r="F54" s="15">
        <v>230000</v>
      </c>
      <c r="G54" s="100">
        <f t="shared" si="0"/>
        <v>-163.47826086956522</v>
      </c>
      <c r="H54" s="15">
        <v>606000</v>
      </c>
      <c r="K54" s="90"/>
    </row>
    <row r="55" spans="1:8" ht="27.75" customHeight="1">
      <c r="A55" s="11" t="s">
        <v>13</v>
      </c>
      <c r="B55" s="7">
        <v>63448</v>
      </c>
      <c r="C55" s="8">
        <v>112574</v>
      </c>
      <c r="D55" s="8">
        <v>119992</v>
      </c>
      <c r="E55" s="7">
        <v>66581</v>
      </c>
      <c r="F55" s="15">
        <v>340000</v>
      </c>
      <c r="G55" s="100">
        <f t="shared" si="0"/>
        <v>-44.11764705882353</v>
      </c>
      <c r="H55" s="15">
        <v>490000</v>
      </c>
    </row>
    <row r="56" spans="1:8" ht="27.75" customHeight="1">
      <c r="A56" s="3" t="s">
        <v>41</v>
      </c>
      <c r="B56" s="6">
        <v>4778</v>
      </c>
      <c r="C56" s="4">
        <v>5500</v>
      </c>
      <c r="D56" s="4">
        <v>15500</v>
      </c>
      <c r="E56" s="6">
        <v>16400</v>
      </c>
      <c r="F56" s="13">
        <v>50000</v>
      </c>
      <c r="G56" s="100">
        <f t="shared" si="0"/>
        <v>-200</v>
      </c>
      <c r="H56" s="13">
        <v>150000</v>
      </c>
    </row>
    <row r="57" spans="1:8" ht="27.75" customHeight="1">
      <c r="A57" s="3" t="s">
        <v>42</v>
      </c>
      <c r="B57" s="6">
        <v>9689</v>
      </c>
      <c r="C57" s="4">
        <v>10100</v>
      </c>
      <c r="D57" s="4">
        <v>0</v>
      </c>
      <c r="E57" s="6">
        <v>0</v>
      </c>
      <c r="F57" s="13">
        <v>0</v>
      </c>
      <c r="G57" s="115" t="s">
        <v>105</v>
      </c>
      <c r="H57" s="13">
        <v>0</v>
      </c>
    </row>
    <row r="58" spans="1:8" ht="27.75" customHeight="1">
      <c r="A58" s="3" t="s">
        <v>43</v>
      </c>
      <c r="B58" s="6">
        <v>48981</v>
      </c>
      <c r="C58" s="4">
        <v>96974</v>
      </c>
      <c r="D58" s="4">
        <v>104492</v>
      </c>
      <c r="E58" s="6">
        <v>50181</v>
      </c>
      <c r="F58" s="13">
        <v>240000</v>
      </c>
      <c r="G58" s="100">
        <f t="shared" si="0"/>
        <v>-20.833333333333332</v>
      </c>
      <c r="H58" s="13">
        <v>290000</v>
      </c>
    </row>
    <row r="59" spans="1:8" ht="27.75" customHeight="1">
      <c r="A59" s="3" t="s">
        <v>44</v>
      </c>
      <c r="B59" s="6">
        <v>0</v>
      </c>
      <c r="C59" s="4">
        <v>0</v>
      </c>
      <c r="D59" s="4">
        <v>0</v>
      </c>
      <c r="E59" s="6">
        <v>0</v>
      </c>
      <c r="F59" s="13">
        <v>50000</v>
      </c>
      <c r="G59" s="100">
        <f t="shared" si="0"/>
        <v>0</v>
      </c>
      <c r="H59" s="13">
        <v>50000</v>
      </c>
    </row>
    <row r="60" spans="1:11" s="22" customFormat="1" ht="27.75" customHeight="1">
      <c r="A60" s="11" t="s">
        <v>14</v>
      </c>
      <c r="B60" s="7">
        <v>99100</v>
      </c>
      <c r="C60" s="8">
        <v>60660</v>
      </c>
      <c r="D60" s="8">
        <v>47830</v>
      </c>
      <c r="E60" s="7">
        <v>431315</v>
      </c>
      <c r="F60" s="15">
        <v>196800</v>
      </c>
      <c r="G60" s="99">
        <f t="shared" si="0"/>
        <v>64.4308943089431</v>
      </c>
      <c r="H60" s="15">
        <v>70000</v>
      </c>
      <c r="K60" s="90"/>
    </row>
    <row r="61" spans="1:8" ht="27.75" customHeight="1">
      <c r="A61" s="11" t="s">
        <v>15</v>
      </c>
      <c r="B61" s="6">
        <v>0</v>
      </c>
      <c r="C61" s="4">
        <v>0</v>
      </c>
      <c r="D61" s="4">
        <v>0</v>
      </c>
      <c r="E61" s="4">
        <v>0</v>
      </c>
      <c r="F61" s="15">
        <v>210000</v>
      </c>
      <c r="G61" s="100">
        <f t="shared" si="0"/>
        <v>-23.80952380952381</v>
      </c>
      <c r="H61" s="15">
        <v>260000</v>
      </c>
    </row>
    <row r="62" spans="1:11" s="51" customFormat="1" ht="27.75" customHeight="1">
      <c r="A62" s="33" t="s">
        <v>24</v>
      </c>
      <c r="B62" s="47">
        <v>0</v>
      </c>
      <c r="C62" s="42">
        <v>0</v>
      </c>
      <c r="D62" s="42">
        <v>0</v>
      </c>
      <c r="E62" s="42">
        <v>0</v>
      </c>
      <c r="F62" s="23">
        <v>40000</v>
      </c>
      <c r="G62" s="100">
        <f t="shared" si="0"/>
        <v>-155</v>
      </c>
      <c r="H62" s="23">
        <v>102000</v>
      </c>
      <c r="K62" s="91"/>
    </row>
    <row r="63" spans="1:11" s="51" customFormat="1" ht="27.75" customHeight="1">
      <c r="A63" s="36" t="s">
        <v>46</v>
      </c>
      <c r="B63" s="47">
        <v>0</v>
      </c>
      <c r="C63" s="191">
        <v>0</v>
      </c>
      <c r="D63" s="191">
        <v>0</v>
      </c>
      <c r="E63" s="191">
        <v>0</v>
      </c>
      <c r="F63" s="37">
        <v>40000</v>
      </c>
      <c r="G63" s="100">
        <f t="shared" si="0"/>
        <v>-155</v>
      </c>
      <c r="H63" s="37">
        <v>102000</v>
      </c>
      <c r="K63" s="91"/>
    </row>
    <row r="64" spans="1:11" s="51" customFormat="1" ht="29.25" customHeight="1">
      <c r="A64" s="36" t="s">
        <v>45</v>
      </c>
      <c r="B64" s="191">
        <v>0</v>
      </c>
      <c r="C64" s="42">
        <v>0</v>
      </c>
      <c r="D64" s="42">
        <v>0</v>
      </c>
      <c r="E64" s="42">
        <v>0</v>
      </c>
      <c r="F64" s="37">
        <v>0</v>
      </c>
      <c r="G64" s="102">
        <v>0</v>
      </c>
      <c r="H64" s="37">
        <v>0</v>
      </c>
      <c r="K64" s="91"/>
    </row>
    <row r="65" spans="1:11" s="55" customFormat="1" ht="27.75" customHeight="1">
      <c r="A65" s="33" t="s">
        <v>47</v>
      </c>
      <c r="B65" s="195">
        <v>0</v>
      </c>
      <c r="C65" s="194">
        <v>0</v>
      </c>
      <c r="D65" s="194">
        <v>0</v>
      </c>
      <c r="E65" s="194">
        <v>0</v>
      </c>
      <c r="F65" s="56">
        <v>0</v>
      </c>
      <c r="G65" s="103">
        <v>0</v>
      </c>
      <c r="H65" s="56">
        <v>0</v>
      </c>
      <c r="K65" s="92"/>
    </row>
    <row r="66" spans="1:11" s="55" customFormat="1" ht="27.75" customHeight="1">
      <c r="A66" s="35" t="s">
        <v>99</v>
      </c>
      <c r="B66" s="49">
        <v>0</v>
      </c>
      <c r="C66" s="197">
        <v>0</v>
      </c>
      <c r="D66" s="197">
        <v>0</v>
      </c>
      <c r="E66" s="197">
        <v>0</v>
      </c>
      <c r="F66" s="23">
        <v>0</v>
      </c>
      <c r="G66" s="102">
        <v>0</v>
      </c>
      <c r="H66" s="23">
        <v>0</v>
      </c>
      <c r="K66" s="92"/>
    </row>
    <row r="67" spans="1:11" s="78" customFormat="1" ht="27.75" customHeight="1">
      <c r="A67" s="33" t="s">
        <v>25</v>
      </c>
      <c r="B67" s="50">
        <v>0</v>
      </c>
      <c r="C67" s="46">
        <v>0</v>
      </c>
      <c r="D67" s="46">
        <v>0</v>
      </c>
      <c r="E67" s="46">
        <v>0</v>
      </c>
      <c r="F67" s="34">
        <v>0</v>
      </c>
      <c r="G67" s="59">
        <v>0</v>
      </c>
      <c r="H67" s="34">
        <v>0</v>
      </c>
      <c r="K67" s="93"/>
    </row>
    <row r="68" spans="1:11" s="55" customFormat="1" ht="27.75" customHeight="1">
      <c r="A68" s="35" t="s">
        <v>100</v>
      </c>
      <c r="B68" s="50">
        <v>0</v>
      </c>
      <c r="C68" s="46">
        <v>0</v>
      </c>
      <c r="D68" s="46">
        <v>0</v>
      </c>
      <c r="E68" s="46">
        <v>0</v>
      </c>
      <c r="F68" s="34">
        <v>0</v>
      </c>
      <c r="G68" s="59">
        <v>0</v>
      </c>
      <c r="H68" s="34">
        <v>0</v>
      </c>
      <c r="K68" s="92"/>
    </row>
    <row r="69" spans="1:11" s="51" customFormat="1" ht="27.75" customHeight="1">
      <c r="A69" s="52"/>
      <c r="B69" s="198"/>
      <c r="C69" s="199"/>
      <c r="D69" s="199"/>
      <c r="E69" s="198"/>
      <c r="F69" s="54"/>
      <c r="G69" s="100"/>
      <c r="H69" s="53"/>
      <c r="K69" s="91"/>
    </row>
    <row r="70" spans="1:11" s="55" customFormat="1" ht="27.75" customHeight="1">
      <c r="A70" s="48" t="s">
        <v>52</v>
      </c>
      <c r="B70" s="50">
        <f>B67+B65+B62+B53+B43</f>
        <v>798605</v>
      </c>
      <c r="C70" s="46">
        <f>C67+C65+C62+C53+C43</f>
        <v>771739</v>
      </c>
      <c r="D70" s="46">
        <f>D67+D65+D62+D53+D43</f>
        <v>820254</v>
      </c>
      <c r="E70" s="50">
        <f>E67+E65+E62+E53+E43</f>
        <v>1333960</v>
      </c>
      <c r="F70" s="34">
        <v>2146855</v>
      </c>
      <c r="G70" s="99">
        <f t="shared" si="0"/>
        <v>-48.7208032214565</v>
      </c>
      <c r="H70" s="34">
        <v>3192820</v>
      </c>
      <c r="K70" s="92"/>
    </row>
    <row r="71" spans="1:11" s="247" customFormat="1" ht="27.75" customHeight="1">
      <c r="A71" s="242" t="s">
        <v>51</v>
      </c>
      <c r="B71" s="251">
        <f>B70+B39</f>
        <v>7293745.6899999995</v>
      </c>
      <c r="C71" s="253">
        <f>C70+C39</f>
        <v>7715428.41</v>
      </c>
      <c r="D71" s="253">
        <f>D70+D39</f>
        <v>5553298.53</v>
      </c>
      <c r="E71" s="243">
        <f>E70+E39</f>
        <v>8518677.780000001</v>
      </c>
      <c r="F71" s="254">
        <v>18719719</v>
      </c>
      <c r="G71" s="258">
        <f t="shared" si="0"/>
        <v>8.423304858368867</v>
      </c>
      <c r="H71" s="245">
        <v>17142900</v>
      </c>
      <c r="K71" s="248"/>
    </row>
    <row r="72" spans="1:11" s="55" customFormat="1" ht="27.75" customHeight="1">
      <c r="A72" s="87" t="s">
        <v>17</v>
      </c>
      <c r="B72" s="49"/>
      <c r="C72" s="43"/>
      <c r="D72" s="43"/>
      <c r="E72" s="49"/>
      <c r="F72" s="23"/>
      <c r="G72" s="100"/>
      <c r="H72" s="23"/>
      <c r="K72" s="92"/>
    </row>
    <row r="73" spans="1:11" s="55" customFormat="1" ht="27.75" customHeight="1">
      <c r="A73" s="35" t="s">
        <v>18</v>
      </c>
      <c r="B73" s="49"/>
      <c r="C73" s="43"/>
      <c r="D73" s="43"/>
      <c r="E73" s="49"/>
      <c r="F73" s="23"/>
      <c r="G73" s="100"/>
      <c r="H73" s="23"/>
      <c r="K73" s="92"/>
    </row>
    <row r="74" spans="1:11" s="55" customFormat="1" ht="27.75" customHeight="1">
      <c r="A74" s="33" t="s">
        <v>23</v>
      </c>
      <c r="B74" s="49">
        <v>0</v>
      </c>
      <c r="C74" s="49">
        <v>0</v>
      </c>
      <c r="D74" s="49">
        <v>0</v>
      </c>
      <c r="E74" s="49">
        <v>0</v>
      </c>
      <c r="F74" s="23">
        <v>0</v>
      </c>
      <c r="G74" s="102">
        <v>0</v>
      </c>
      <c r="H74" s="23">
        <v>0</v>
      </c>
      <c r="K74" s="92"/>
    </row>
    <row r="75" spans="1:11" s="55" customFormat="1" ht="27.75" customHeight="1">
      <c r="A75" s="35" t="s">
        <v>29</v>
      </c>
      <c r="B75" s="49">
        <v>0</v>
      </c>
      <c r="C75" s="49">
        <v>0</v>
      </c>
      <c r="D75" s="49">
        <v>0</v>
      </c>
      <c r="E75" s="49">
        <v>0</v>
      </c>
      <c r="F75" s="23">
        <v>0</v>
      </c>
      <c r="G75" s="102">
        <v>0</v>
      </c>
      <c r="H75" s="23">
        <v>0</v>
      </c>
      <c r="K75" s="92"/>
    </row>
    <row r="76" spans="1:11" s="51" customFormat="1" ht="27.75" customHeight="1">
      <c r="A76" s="36" t="s">
        <v>30</v>
      </c>
      <c r="B76" s="47">
        <v>0</v>
      </c>
      <c r="C76" s="47">
        <v>0</v>
      </c>
      <c r="D76" s="47">
        <v>0</v>
      </c>
      <c r="E76" s="47">
        <v>0</v>
      </c>
      <c r="F76" s="37">
        <v>0</v>
      </c>
      <c r="G76" s="102">
        <v>0</v>
      </c>
      <c r="H76" s="37">
        <v>0</v>
      </c>
      <c r="K76" s="91"/>
    </row>
    <row r="77" spans="1:11" s="51" customFormat="1" ht="27.75" customHeight="1">
      <c r="A77" s="36" t="s">
        <v>33</v>
      </c>
      <c r="B77" s="47">
        <v>0</v>
      </c>
      <c r="C77" s="47">
        <v>0</v>
      </c>
      <c r="D77" s="47">
        <v>0</v>
      </c>
      <c r="E77" s="47">
        <v>0</v>
      </c>
      <c r="F77" s="37">
        <v>0</v>
      </c>
      <c r="G77" s="102">
        <v>0</v>
      </c>
      <c r="H77" s="37">
        <v>0</v>
      </c>
      <c r="K77" s="91"/>
    </row>
    <row r="78" spans="1:11" s="55" customFormat="1" ht="27.75" customHeight="1">
      <c r="A78" s="35" t="s">
        <v>11</v>
      </c>
      <c r="B78" s="194">
        <v>0</v>
      </c>
      <c r="C78" s="194">
        <v>0</v>
      </c>
      <c r="D78" s="194">
        <v>0</v>
      </c>
      <c r="E78" s="194">
        <v>0</v>
      </c>
      <c r="F78" s="23">
        <v>0</v>
      </c>
      <c r="G78" s="102">
        <v>0</v>
      </c>
      <c r="H78" s="23">
        <v>0</v>
      </c>
      <c r="K78" s="92"/>
    </row>
    <row r="79" spans="1:11" s="51" customFormat="1" ht="27.75" customHeight="1">
      <c r="A79" s="36" t="s">
        <v>58</v>
      </c>
      <c r="B79" s="192">
        <v>0</v>
      </c>
      <c r="C79" s="192">
        <v>0</v>
      </c>
      <c r="D79" s="192">
        <v>0</v>
      </c>
      <c r="E79" s="192">
        <v>0</v>
      </c>
      <c r="F79" s="39">
        <v>0</v>
      </c>
      <c r="G79" s="103">
        <v>0</v>
      </c>
      <c r="H79" s="39">
        <v>0</v>
      </c>
      <c r="K79" s="91"/>
    </row>
    <row r="80" spans="1:11" s="51" customFormat="1" ht="27.75" customHeight="1">
      <c r="A80" s="36" t="s">
        <v>59</v>
      </c>
      <c r="B80" s="47">
        <v>0</v>
      </c>
      <c r="C80" s="47">
        <v>0</v>
      </c>
      <c r="D80" s="47">
        <v>0</v>
      </c>
      <c r="E80" s="47">
        <v>0</v>
      </c>
      <c r="F80" s="37">
        <v>0</v>
      </c>
      <c r="G80" s="102">
        <v>0</v>
      </c>
      <c r="H80" s="37">
        <v>0</v>
      </c>
      <c r="K80" s="91"/>
    </row>
    <row r="81" spans="1:11" s="55" customFormat="1" ht="27.75" customHeight="1">
      <c r="A81" s="33" t="s">
        <v>10</v>
      </c>
      <c r="B81" s="49">
        <v>0</v>
      </c>
      <c r="C81" s="49">
        <v>0</v>
      </c>
      <c r="D81" s="49">
        <f>D83+D88</f>
        <v>824212.43</v>
      </c>
      <c r="E81" s="49">
        <f>E88+E89</f>
        <v>580830.97</v>
      </c>
      <c r="F81" s="23">
        <v>375000</v>
      </c>
      <c r="G81" s="99">
        <f>(F81-H81)*100/F81</f>
        <v>86.66666666666667</v>
      </c>
      <c r="H81" s="27">
        <v>50000</v>
      </c>
      <c r="K81" s="92"/>
    </row>
    <row r="82" spans="1:11" s="55" customFormat="1" ht="27.75" customHeight="1">
      <c r="A82" s="35" t="s">
        <v>12</v>
      </c>
      <c r="B82" s="49">
        <v>0</v>
      </c>
      <c r="C82" s="49">
        <v>0</v>
      </c>
      <c r="D82" s="49">
        <v>0</v>
      </c>
      <c r="E82" s="49">
        <v>0</v>
      </c>
      <c r="F82" s="23">
        <v>0</v>
      </c>
      <c r="G82" s="100"/>
      <c r="H82" s="23">
        <v>0</v>
      </c>
      <c r="K82" s="92"/>
    </row>
    <row r="83" spans="1:11" s="55" customFormat="1" ht="27" customHeight="1">
      <c r="A83" s="35" t="s">
        <v>13</v>
      </c>
      <c r="B83" s="49">
        <v>0</v>
      </c>
      <c r="C83" s="49">
        <v>0</v>
      </c>
      <c r="D83" s="49">
        <v>127636</v>
      </c>
      <c r="E83" s="49">
        <v>0</v>
      </c>
      <c r="F83" s="23">
        <v>25000</v>
      </c>
      <c r="G83" s="99">
        <f>(F83-H83)*100/F83</f>
        <v>100</v>
      </c>
      <c r="H83" s="23">
        <v>0</v>
      </c>
      <c r="K83" s="92"/>
    </row>
    <row r="84" spans="1:11" s="51" customFormat="1" ht="27.75" customHeight="1">
      <c r="A84" s="36" t="s">
        <v>41</v>
      </c>
      <c r="B84" s="47">
        <v>0</v>
      </c>
      <c r="C84" s="47">
        <v>0</v>
      </c>
      <c r="D84" s="47">
        <v>127636</v>
      </c>
      <c r="E84" s="47">
        <v>0</v>
      </c>
      <c r="F84" s="37">
        <v>0</v>
      </c>
      <c r="G84" s="102">
        <v>0</v>
      </c>
      <c r="H84" s="37">
        <v>0</v>
      </c>
      <c r="K84" s="91"/>
    </row>
    <row r="85" spans="1:11" s="51" customFormat="1" ht="27.75" customHeight="1">
      <c r="A85" s="36" t="s">
        <v>42</v>
      </c>
      <c r="B85" s="47">
        <v>0</v>
      </c>
      <c r="C85" s="47">
        <v>0</v>
      </c>
      <c r="D85" s="47">
        <v>0</v>
      </c>
      <c r="E85" s="47">
        <v>0</v>
      </c>
      <c r="F85" s="37">
        <v>0</v>
      </c>
      <c r="G85" s="102">
        <v>0</v>
      </c>
      <c r="H85" s="37">
        <v>0</v>
      </c>
      <c r="K85" s="91"/>
    </row>
    <row r="86" spans="1:11" s="51" customFormat="1" ht="25.5" customHeight="1">
      <c r="A86" s="36" t="s">
        <v>43</v>
      </c>
      <c r="B86" s="47">
        <v>0</v>
      </c>
      <c r="C86" s="47">
        <v>0</v>
      </c>
      <c r="D86" s="47">
        <v>0</v>
      </c>
      <c r="E86" s="47">
        <v>0</v>
      </c>
      <c r="F86" s="37">
        <v>25000</v>
      </c>
      <c r="G86" s="100">
        <f>(F86-H86)*100/F86</f>
        <v>100</v>
      </c>
      <c r="H86" s="37">
        <v>0</v>
      </c>
      <c r="K86" s="91"/>
    </row>
    <row r="87" spans="1:11" s="51" customFormat="1" ht="27.75" customHeight="1">
      <c r="A87" s="36" t="s">
        <v>44</v>
      </c>
      <c r="B87" s="47">
        <v>0</v>
      </c>
      <c r="C87" s="47">
        <v>0</v>
      </c>
      <c r="D87" s="42">
        <v>127636</v>
      </c>
      <c r="E87" s="47">
        <v>0</v>
      </c>
      <c r="F87" s="37">
        <v>0</v>
      </c>
      <c r="G87" s="100"/>
      <c r="H87" s="37">
        <v>0</v>
      </c>
      <c r="K87" s="91"/>
    </row>
    <row r="88" spans="1:11" s="55" customFormat="1" ht="27.75" customHeight="1">
      <c r="A88" s="35" t="s">
        <v>14</v>
      </c>
      <c r="B88" s="49">
        <v>0</v>
      </c>
      <c r="C88" s="49">
        <v>0</v>
      </c>
      <c r="D88" s="43">
        <v>696576.43</v>
      </c>
      <c r="E88" s="49">
        <v>431315</v>
      </c>
      <c r="F88" s="23">
        <v>350000</v>
      </c>
      <c r="G88" s="99">
        <f>(F88-H88)*100/F88</f>
        <v>85.71428571428571</v>
      </c>
      <c r="H88" s="23">
        <v>50000</v>
      </c>
      <c r="K88" s="92"/>
    </row>
    <row r="89" spans="1:11" s="55" customFormat="1" ht="27.75" customHeight="1">
      <c r="A89" s="35" t="s">
        <v>15</v>
      </c>
      <c r="B89" s="49">
        <v>0</v>
      </c>
      <c r="C89" s="49">
        <v>0</v>
      </c>
      <c r="D89" s="49">
        <v>0</v>
      </c>
      <c r="E89" s="49">
        <v>149515.97</v>
      </c>
      <c r="F89" s="23">
        <v>0</v>
      </c>
      <c r="G89" s="102">
        <v>0</v>
      </c>
      <c r="H89" s="23">
        <v>0</v>
      </c>
      <c r="K89" s="92"/>
    </row>
    <row r="90" spans="1:11" s="55" customFormat="1" ht="27.75" customHeight="1">
      <c r="A90" s="33" t="s">
        <v>24</v>
      </c>
      <c r="B90" s="49">
        <v>0</v>
      </c>
      <c r="C90" s="49">
        <v>0</v>
      </c>
      <c r="D90" s="49">
        <v>0</v>
      </c>
      <c r="E90" s="49">
        <v>0</v>
      </c>
      <c r="F90" s="23">
        <v>0</v>
      </c>
      <c r="G90" s="102">
        <v>0</v>
      </c>
      <c r="H90" s="23">
        <v>0</v>
      </c>
      <c r="K90" s="92"/>
    </row>
    <row r="91" spans="1:11" s="51" customFormat="1" ht="27.75" customHeight="1">
      <c r="A91" s="36" t="s">
        <v>46</v>
      </c>
      <c r="B91" s="47">
        <v>0</v>
      </c>
      <c r="C91" s="47">
        <v>0</v>
      </c>
      <c r="D91" s="47">
        <v>0</v>
      </c>
      <c r="E91" s="47">
        <v>0</v>
      </c>
      <c r="F91" s="37">
        <v>0</v>
      </c>
      <c r="G91" s="102">
        <v>0</v>
      </c>
      <c r="H91" s="37">
        <v>0</v>
      </c>
      <c r="K91" s="91"/>
    </row>
    <row r="92" spans="1:11" s="51" customFormat="1" ht="27" customHeight="1">
      <c r="A92" s="36" t="s">
        <v>45</v>
      </c>
      <c r="B92" s="191">
        <v>0</v>
      </c>
      <c r="C92" s="191">
        <v>0</v>
      </c>
      <c r="D92" s="191">
        <v>0</v>
      </c>
      <c r="E92" s="191">
        <v>0</v>
      </c>
      <c r="F92" s="37">
        <v>0</v>
      </c>
      <c r="G92" s="102">
        <v>0</v>
      </c>
      <c r="H92" s="37">
        <v>0</v>
      </c>
      <c r="K92" s="91"/>
    </row>
    <row r="93" spans="1:11" s="55" customFormat="1" ht="27" customHeight="1">
      <c r="A93" s="33" t="s">
        <v>47</v>
      </c>
      <c r="B93" s="195">
        <v>0</v>
      </c>
      <c r="C93" s="195">
        <v>0</v>
      </c>
      <c r="D93" s="195">
        <v>0</v>
      </c>
      <c r="E93" s="195">
        <v>0</v>
      </c>
      <c r="F93" s="56">
        <v>95000</v>
      </c>
      <c r="G93" s="99">
        <f>(F93-H93)*100/F93</f>
        <v>-26.31578947368421</v>
      </c>
      <c r="H93" s="57">
        <v>120000</v>
      </c>
      <c r="K93" s="92"/>
    </row>
    <row r="94" spans="1:11" s="55" customFormat="1" ht="27.75" customHeight="1">
      <c r="A94" s="35" t="s">
        <v>99</v>
      </c>
      <c r="B94" s="49">
        <v>0</v>
      </c>
      <c r="C94" s="49">
        <v>0</v>
      </c>
      <c r="D94" s="49">
        <v>0</v>
      </c>
      <c r="E94" s="49">
        <v>0</v>
      </c>
      <c r="F94" s="23">
        <v>95000</v>
      </c>
      <c r="G94" s="99">
        <f>(F94-H94)*100/F94</f>
        <v>-26.31578947368421</v>
      </c>
      <c r="H94" s="57">
        <v>120000</v>
      </c>
      <c r="K94" s="92"/>
    </row>
    <row r="95" spans="1:11" s="55" customFormat="1" ht="27.75" customHeight="1">
      <c r="A95" s="33" t="s">
        <v>25</v>
      </c>
      <c r="B95" s="49">
        <v>0</v>
      </c>
      <c r="C95" s="49">
        <v>0</v>
      </c>
      <c r="D95" s="49">
        <v>0</v>
      </c>
      <c r="E95" s="49">
        <v>0</v>
      </c>
      <c r="F95" s="23">
        <v>0</v>
      </c>
      <c r="G95" s="102">
        <v>0</v>
      </c>
      <c r="H95" s="27">
        <v>0</v>
      </c>
      <c r="K95" s="92"/>
    </row>
    <row r="96" spans="1:11" s="55" customFormat="1" ht="27.75" customHeight="1">
      <c r="A96" s="35" t="s">
        <v>100</v>
      </c>
      <c r="B96" s="49">
        <v>0</v>
      </c>
      <c r="C96" s="49">
        <v>0</v>
      </c>
      <c r="D96" s="49">
        <v>0</v>
      </c>
      <c r="E96" s="49">
        <v>0</v>
      </c>
      <c r="F96" s="23">
        <v>0</v>
      </c>
      <c r="G96" s="102">
        <v>0</v>
      </c>
      <c r="H96" s="27">
        <v>0</v>
      </c>
      <c r="K96" s="92"/>
    </row>
    <row r="97" spans="1:11" s="26" customFormat="1" ht="27.75" customHeight="1">
      <c r="A97" s="48" t="s">
        <v>53</v>
      </c>
      <c r="B97" s="49">
        <v>0</v>
      </c>
      <c r="C97" s="49">
        <v>0</v>
      </c>
      <c r="D97" s="43">
        <f>D74+D81+D90+D93+D95</f>
        <v>824212.43</v>
      </c>
      <c r="E97" s="49">
        <f>E81</f>
        <v>580830.97</v>
      </c>
      <c r="F97" s="23">
        <v>470000</v>
      </c>
      <c r="G97" s="99">
        <f>(F97-H97)*100/F97</f>
        <v>63.829787234042556</v>
      </c>
      <c r="H97" s="27">
        <v>170000</v>
      </c>
      <c r="K97" s="94"/>
    </row>
    <row r="98" spans="1:11" s="79" customFormat="1" ht="27.75" customHeight="1">
      <c r="A98" s="87" t="s">
        <v>17</v>
      </c>
      <c r="B98" s="50"/>
      <c r="C98" s="46"/>
      <c r="D98" s="46"/>
      <c r="E98" s="50"/>
      <c r="F98" s="34"/>
      <c r="G98" s="100"/>
      <c r="H98" s="34"/>
      <c r="K98" s="95"/>
    </row>
    <row r="99" spans="1:11" s="55" customFormat="1" ht="27.75" customHeight="1">
      <c r="A99" s="35" t="s">
        <v>194</v>
      </c>
      <c r="B99" s="50"/>
      <c r="C99" s="46"/>
      <c r="D99" s="46"/>
      <c r="E99" s="50"/>
      <c r="F99" s="34"/>
      <c r="G99" s="100"/>
      <c r="H99" s="34"/>
      <c r="K99" s="92"/>
    </row>
    <row r="100" spans="1:11" s="55" customFormat="1" ht="27.75" customHeight="1">
      <c r="A100" s="33" t="s">
        <v>23</v>
      </c>
      <c r="B100" s="49">
        <v>0</v>
      </c>
      <c r="C100" s="49">
        <v>0</v>
      </c>
      <c r="D100" s="49">
        <v>0</v>
      </c>
      <c r="E100" s="49">
        <v>0</v>
      </c>
      <c r="F100" s="23">
        <v>0</v>
      </c>
      <c r="G100" s="102">
        <v>0</v>
      </c>
      <c r="H100" s="23">
        <v>0</v>
      </c>
      <c r="K100" s="92"/>
    </row>
    <row r="101" spans="1:11" s="55" customFormat="1" ht="27.75" customHeight="1">
      <c r="A101" s="35" t="s">
        <v>29</v>
      </c>
      <c r="B101" s="49">
        <v>0</v>
      </c>
      <c r="C101" s="49">
        <v>0</v>
      </c>
      <c r="D101" s="49">
        <v>0</v>
      </c>
      <c r="E101" s="49">
        <v>0</v>
      </c>
      <c r="F101" s="23">
        <v>0</v>
      </c>
      <c r="G101" s="102">
        <v>0</v>
      </c>
      <c r="H101" s="23">
        <v>0</v>
      </c>
      <c r="K101" s="92"/>
    </row>
    <row r="102" spans="1:11" s="51" customFormat="1" ht="27.75" customHeight="1">
      <c r="A102" s="36" t="s">
        <v>30</v>
      </c>
      <c r="B102" s="47">
        <v>0</v>
      </c>
      <c r="C102" s="47">
        <v>0</v>
      </c>
      <c r="D102" s="47">
        <v>0</v>
      </c>
      <c r="E102" s="47">
        <v>0</v>
      </c>
      <c r="F102" s="37">
        <v>0</v>
      </c>
      <c r="G102" s="102">
        <v>0</v>
      </c>
      <c r="H102" s="37">
        <v>0</v>
      </c>
      <c r="K102" s="91"/>
    </row>
    <row r="103" spans="1:11" s="51" customFormat="1" ht="27.75" customHeight="1">
      <c r="A103" s="36" t="s">
        <v>33</v>
      </c>
      <c r="B103" s="47">
        <v>0</v>
      </c>
      <c r="C103" s="47">
        <v>0</v>
      </c>
      <c r="D103" s="47">
        <v>0</v>
      </c>
      <c r="E103" s="47">
        <v>0</v>
      </c>
      <c r="F103" s="37">
        <v>0</v>
      </c>
      <c r="G103" s="102">
        <v>0</v>
      </c>
      <c r="H103" s="37">
        <v>0</v>
      </c>
      <c r="K103" s="91"/>
    </row>
    <row r="104" spans="1:11" s="55" customFormat="1" ht="27.75" customHeight="1">
      <c r="A104" s="35" t="s">
        <v>11</v>
      </c>
      <c r="B104" s="194">
        <v>0</v>
      </c>
      <c r="C104" s="194">
        <v>0</v>
      </c>
      <c r="D104" s="194">
        <v>0</v>
      </c>
      <c r="E104" s="194">
        <v>0</v>
      </c>
      <c r="F104" s="23">
        <v>0</v>
      </c>
      <c r="G104" s="102">
        <v>0</v>
      </c>
      <c r="H104" s="23">
        <v>0</v>
      </c>
      <c r="K104" s="92"/>
    </row>
    <row r="105" spans="1:11" s="51" customFormat="1" ht="27.75" customHeight="1">
      <c r="A105" s="36" t="s">
        <v>58</v>
      </c>
      <c r="B105" s="192">
        <v>0</v>
      </c>
      <c r="C105" s="192">
        <v>0</v>
      </c>
      <c r="D105" s="192">
        <v>0</v>
      </c>
      <c r="E105" s="192">
        <v>0</v>
      </c>
      <c r="F105" s="39">
        <v>0</v>
      </c>
      <c r="G105" s="103">
        <v>0</v>
      </c>
      <c r="H105" s="39">
        <v>0</v>
      </c>
      <c r="K105" s="91"/>
    </row>
    <row r="106" spans="1:11" s="51" customFormat="1" ht="27.75" customHeight="1">
      <c r="A106" s="36" t="s">
        <v>59</v>
      </c>
      <c r="B106" s="47">
        <v>0</v>
      </c>
      <c r="C106" s="47">
        <v>0</v>
      </c>
      <c r="D106" s="47">
        <v>0</v>
      </c>
      <c r="E106" s="47">
        <v>0</v>
      </c>
      <c r="F106" s="37">
        <v>0</v>
      </c>
      <c r="G106" s="102">
        <v>0</v>
      </c>
      <c r="H106" s="37">
        <v>0</v>
      </c>
      <c r="K106" s="91"/>
    </row>
    <row r="107" spans="1:11" s="55" customFormat="1" ht="27.75" customHeight="1">
      <c r="A107" s="33" t="s">
        <v>10</v>
      </c>
      <c r="B107" s="50">
        <v>0</v>
      </c>
      <c r="C107" s="46">
        <v>250150</v>
      </c>
      <c r="D107" s="46">
        <v>250850</v>
      </c>
      <c r="E107" s="50">
        <v>124850</v>
      </c>
      <c r="F107" s="34">
        <v>550000</v>
      </c>
      <c r="G107" s="99">
        <f>(F107-H107)*100/F107</f>
        <v>-18.181818181818183</v>
      </c>
      <c r="H107" s="34">
        <v>650000</v>
      </c>
      <c r="K107" s="92"/>
    </row>
    <row r="108" spans="1:11" s="55" customFormat="1" ht="27.75" customHeight="1">
      <c r="A108" s="35" t="s">
        <v>12</v>
      </c>
      <c r="B108" s="50">
        <v>0</v>
      </c>
      <c r="C108" s="46">
        <v>0</v>
      </c>
      <c r="D108" s="46">
        <v>0</v>
      </c>
      <c r="E108" s="50">
        <v>0</v>
      </c>
      <c r="F108" s="34">
        <v>0</v>
      </c>
      <c r="G108" s="249" t="s">
        <v>105</v>
      </c>
      <c r="H108" s="34">
        <v>0</v>
      </c>
      <c r="K108" s="92"/>
    </row>
    <row r="109" spans="1:11" s="55" customFormat="1" ht="27.75" customHeight="1">
      <c r="A109" s="35" t="s">
        <v>13</v>
      </c>
      <c r="B109" s="50">
        <v>0</v>
      </c>
      <c r="C109" s="46">
        <v>250150</v>
      </c>
      <c r="D109" s="46">
        <v>250850</v>
      </c>
      <c r="E109" s="50">
        <v>124850</v>
      </c>
      <c r="F109" s="34">
        <v>550000</v>
      </c>
      <c r="G109" s="99">
        <f>(F109-H109)*100/F109</f>
        <v>18.181818181818183</v>
      </c>
      <c r="H109" s="34">
        <v>450000</v>
      </c>
      <c r="K109" s="92"/>
    </row>
    <row r="110" spans="1:11" s="51" customFormat="1" ht="27.75" customHeight="1">
      <c r="A110" s="36" t="s">
        <v>41</v>
      </c>
      <c r="B110" s="45">
        <v>0</v>
      </c>
      <c r="C110" s="45">
        <v>0</v>
      </c>
      <c r="D110" s="45">
        <v>0</v>
      </c>
      <c r="E110" s="45">
        <v>0</v>
      </c>
      <c r="F110" s="32">
        <v>0</v>
      </c>
      <c r="G110" s="59">
        <v>0</v>
      </c>
      <c r="H110" s="32">
        <v>0</v>
      </c>
      <c r="K110" s="91"/>
    </row>
    <row r="111" spans="1:11" s="51" customFormat="1" ht="27.75" customHeight="1">
      <c r="A111" s="36" t="s">
        <v>42</v>
      </c>
      <c r="B111" s="45">
        <v>0</v>
      </c>
      <c r="C111" s="45">
        <v>0</v>
      </c>
      <c r="D111" s="45">
        <v>0</v>
      </c>
      <c r="E111" s="45">
        <v>0</v>
      </c>
      <c r="F111" s="32">
        <v>0</v>
      </c>
      <c r="G111" s="59">
        <v>0</v>
      </c>
      <c r="H111" s="32">
        <v>0</v>
      </c>
      <c r="K111" s="91"/>
    </row>
    <row r="112" spans="1:11" s="51" customFormat="1" ht="27.75" customHeight="1">
      <c r="A112" s="36" t="s">
        <v>43</v>
      </c>
      <c r="B112" s="45">
        <v>0</v>
      </c>
      <c r="C112" s="41">
        <v>250150</v>
      </c>
      <c r="D112" s="41">
        <v>250850</v>
      </c>
      <c r="E112" s="45">
        <v>124850</v>
      </c>
      <c r="F112" s="32">
        <v>450000</v>
      </c>
      <c r="G112" s="59">
        <v>0</v>
      </c>
      <c r="H112" s="32">
        <v>450000</v>
      </c>
      <c r="K112" s="91"/>
    </row>
    <row r="113" spans="1:11" s="51" customFormat="1" ht="27.75" customHeight="1">
      <c r="A113" s="36" t="s">
        <v>44</v>
      </c>
      <c r="B113" s="45">
        <v>0</v>
      </c>
      <c r="C113" s="45">
        <v>0</v>
      </c>
      <c r="D113" s="45">
        <v>0</v>
      </c>
      <c r="E113" s="45">
        <v>0</v>
      </c>
      <c r="F113" s="32">
        <v>0</v>
      </c>
      <c r="G113" s="59">
        <v>0</v>
      </c>
      <c r="H113" s="32">
        <v>0</v>
      </c>
      <c r="K113" s="91"/>
    </row>
    <row r="114" spans="1:11" s="55" customFormat="1" ht="27.75" customHeight="1">
      <c r="A114" s="35" t="s">
        <v>14</v>
      </c>
      <c r="B114" s="50">
        <v>0</v>
      </c>
      <c r="C114" s="50">
        <v>0</v>
      </c>
      <c r="D114" s="50">
        <v>0</v>
      </c>
      <c r="E114" s="50">
        <v>0</v>
      </c>
      <c r="F114" s="34">
        <v>100000</v>
      </c>
      <c r="G114" s="99">
        <f>(F114-H114)*100/F114</f>
        <v>-100</v>
      </c>
      <c r="H114" s="34">
        <v>200000</v>
      </c>
      <c r="K114" s="92"/>
    </row>
    <row r="115" spans="1:11" s="55" customFormat="1" ht="27.75" customHeight="1">
      <c r="A115" s="35" t="s">
        <v>15</v>
      </c>
      <c r="B115" s="49">
        <v>0</v>
      </c>
      <c r="C115" s="49">
        <v>0</v>
      </c>
      <c r="D115" s="49">
        <v>0</v>
      </c>
      <c r="E115" s="49">
        <v>0</v>
      </c>
      <c r="F115" s="23">
        <v>0</v>
      </c>
      <c r="G115" s="102">
        <v>0</v>
      </c>
      <c r="H115" s="23">
        <v>0</v>
      </c>
      <c r="K115" s="92"/>
    </row>
    <row r="116" spans="1:11" s="55" customFormat="1" ht="27.75" customHeight="1">
      <c r="A116" s="33" t="s">
        <v>24</v>
      </c>
      <c r="B116" s="49">
        <v>0</v>
      </c>
      <c r="C116" s="49">
        <v>0</v>
      </c>
      <c r="D116" s="49">
        <v>0</v>
      </c>
      <c r="E116" s="49">
        <v>0</v>
      </c>
      <c r="F116" s="23">
        <v>0</v>
      </c>
      <c r="G116" s="102">
        <v>0</v>
      </c>
      <c r="H116" s="23">
        <v>0</v>
      </c>
      <c r="K116" s="92"/>
    </row>
    <row r="117" spans="1:11" s="51" customFormat="1" ht="27.75" customHeight="1">
      <c r="A117" s="36" t="s">
        <v>46</v>
      </c>
      <c r="B117" s="47">
        <v>0</v>
      </c>
      <c r="C117" s="47">
        <v>0</v>
      </c>
      <c r="D117" s="47">
        <v>0</v>
      </c>
      <c r="E117" s="47">
        <v>0</v>
      </c>
      <c r="F117" s="37">
        <v>0</v>
      </c>
      <c r="G117" s="102">
        <v>0</v>
      </c>
      <c r="H117" s="37">
        <v>0</v>
      </c>
      <c r="K117" s="91"/>
    </row>
    <row r="118" spans="1:11" s="51" customFormat="1" ht="27.75" customHeight="1">
      <c r="A118" s="36" t="s">
        <v>45</v>
      </c>
      <c r="B118" s="47">
        <v>0</v>
      </c>
      <c r="C118" s="47">
        <v>0</v>
      </c>
      <c r="D118" s="47">
        <v>0</v>
      </c>
      <c r="E118" s="47">
        <v>0</v>
      </c>
      <c r="F118" s="37">
        <v>0</v>
      </c>
      <c r="G118" s="102">
        <v>0</v>
      </c>
      <c r="H118" s="37">
        <v>0</v>
      </c>
      <c r="K118" s="91"/>
    </row>
    <row r="119" spans="1:11" s="55" customFormat="1" ht="27.75" customHeight="1">
      <c r="A119" s="33" t="s">
        <v>47</v>
      </c>
      <c r="B119" s="49">
        <v>0</v>
      </c>
      <c r="C119" s="43">
        <v>30000</v>
      </c>
      <c r="D119" s="43">
        <v>50000</v>
      </c>
      <c r="E119" s="49">
        <v>0</v>
      </c>
      <c r="F119" s="23">
        <v>50000</v>
      </c>
      <c r="G119" s="99">
        <f>(F119-H119)*100/F119</f>
        <v>70</v>
      </c>
      <c r="H119" s="23">
        <v>15000</v>
      </c>
      <c r="K119" s="92"/>
    </row>
    <row r="120" spans="1:11" s="55" customFormat="1" ht="27.75" customHeight="1">
      <c r="A120" s="35" t="s">
        <v>99</v>
      </c>
      <c r="B120" s="49">
        <v>0</v>
      </c>
      <c r="C120" s="43">
        <v>30000</v>
      </c>
      <c r="D120" s="43">
        <v>50000</v>
      </c>
      <c r="E120" s="49">
        <v>0</v>
      </c>
      <c r="F120" s="23">
        <v>50000</v>
      </c>
      <c r="G120" s="99">
        <f>(F120-H120)*100/F120</f>
        <v>70</v>
      </c>
      <c r="H120" s="23">
        <v>15000</v>
      </c>
      <c r="K120" s="92"/>
    </row>
    <row r="121" spans="1:11" s="51" customFormat="1" ht="27.75" customHeight="1">
      <c r="A121" s="36"/>
      <c r="B121" s="47"/>
      <c r="C121" s="42"/>
      <c r="D121" s="42"/>
      <c r="E121" s="47"/>
      <c r="F121" s="37"/>
      <c r="G121" s="102"/>
      <c r="H121" s="37"/>
      <c r="K121" s="91"/>
    </row>
    <row r="122" spans="1:11" s="51" customFormat="1" ht="27.75" customHeight="1">
      <c r="A122" s="36"/>
      <c r="B122" s="47"/>
      <c r="C122" s="42"/>
      <c r="D122" s="42"/>
      <c r="E122" s="47"/>
      <c r="F122" s="37"/>
      <c r="G122" s="102"/>
      <c r="H122" s="37"/>
      <c r="K122" s="91"/>
    </row>
    <row r="123" spans="1:11" s="51" customFormat="1" ht="27.75" customHeight="1">
      <c r="A123" s="36"/>
      <c r="B123" s="47"/>
      <c r="C123" s="42"/>
      <c r="D123" s="42"/>
      <c r="E123" s="47"/>
      <c r="F123" s="37"/>
      <c r="G123" s="102"/>
      <c r="H123" s="37"/>
      <c r="K123" s="91"/>
    </row>
    <row r="124" spans="1:11" s="51" customFormat="1" ht="27.75" customHeight="1">
      <c r="A124" s="33" t="s">
        <v>25</v>
      </c>
      <c r="B124" s="47">
        <v>0</v>
      </c>
      <c r="C124" s="47">
        <v>0</v>
      </c>
      <c r="D124" s="47">
        <v>0</v>
      </c>
      <c r="E124" s="47">
        <v>0</v>
      </c>
      <c r="F124" s="37">
        <v>0</v>
      </c>
      <c r="G124" s="102">
        <v>0</v>
      </c>
      <c r="H124" s="37">
        <v>0</v>
      </c>
      <c r="K124" s="91"/>
    </row>
    <row r="125" spans="1:11" s="55" customFormat="1" ht="27.75" customHeight="1">
      <c r="A125" s="35" t="s">
        <v>100</v>
      </c>
      <c r="B125" s="49">
        <v>0</v>
      </c>
      <c r="C125" s="49">
        <v>0</v>
      </c>
      <c r="D125" s="49">
        <v>0</v>
      </c>
      <c r="E125" s="49">
        <v>0</v>
      </c>
      <c r="F125" s="23">
        <v>0</v>
      </c>
      <c r="G125" s="102">
        <v>0</v>
      </c>
      <c r="H125" s="23">
        <v>0</v>
      </c>
      <c r="K125" s="92"/>
    </row>
    <row r="126" spans="1:11" s="55" customFormat="1" ht="27.75" customHeight="1">
      <c r="A126" s="48" t="s">
        <v>54</v>
      </c>
      <c r="B126" s="49">
        <v>0</v>
      </c>
      <c r="C126" s="49">
        <v>0</v>
      </c>
      <c r="D126" s="49">
        <v>0</v>
      </c>
      <c r="E126" s="49">
        <v>0</v>
      </c>
      <c r="F126" s="23">
        <v>600000</v>
      </c>
      <c r="G126" s="100">
        <f>(F126-H126)*100/F126</f>
        <v>-10.833333333333334</v>
      </c>
      <c r="H126" s="23">
        <v>665000</v>
      </c>
      <c r="K126" s="92"/>
    </row>
    <row r="127" spans="1:11" s="26" customFormat="1" ht="27.75" customHeight="1">
      <c r="A127" s="24" t="s">
        <v>55</v>
      </c>
      <c r="B127" s="251">
        <v>0</v>
      </c>
      <c r="C127" s="257">
        <f>C107+C119</f>
        <v>280150</v>
      </c>
      <c r="D127" s="253">
        <f>D119+D107</f>
        <v>300850</v>
      </c>
      <c r="E127" s="251">
        <f>E107</f>
        <v>124850</v>
      </c>
      <c r="F127" s="254">
        <v>1070000</v>
      </c>
      <c r="G127" s="258">
        <f>(F127-H127)*100/F127</f>
        <v>21.962616822429908</v>
      </c>
      <c r="H127" s="254">
        <v>835000</v>
      </c>
      <c r="K127" s="94"/>
    </row>
    <row r="128" spans="1:11" s="51" customFormat="1" ht="27.75" customHeight="1">
      <c r="A128" s="48"/>
      <c r="B128" s="47"/>
      <c r="C128" s="191"/>
      <c r="D128" s="43"/>
      <c r="E128" s="47"/>
      <c r="F128" s="37"/>
      <c r="G128" s="100"/>
      <c r="H128" s="37"/>
      <c r="K128" s="91"/>
    </row>
    <row r="129" spans="1:11" s="51" customFormat="1" ht="27.75" customHeight="1">
      <c r="A129" s="87" t="s">
        <v>56</v>
      </c>
      <c r="B129" s="191"/>
      <c r="C129" s="42"/>
      <c r="D129" s="42"/>
      <c r="E129" s="47"/>
      <c r="F129" s="37">
        <v>0</v>
      </c>
      <c r="G129" s="104">
        <v>0</v>
      </c>
      <c r="H129" s="61">
        <v>0</v>
      </c>
      <c r="K129" s="91"/>
    </row>
    <row r="130" spans="1:11" s="51" customFormat="1" ht="27.75" customHeight="1">
      <c r="A130" s="35" t="s">
        <v>57</v>
      </c>
      <c r="B130" s="192"/>
      <c r="C130" s="191"/>
      <c r="D130" s="193"/>
      <c r="E130" s="192"/>
      <c r="F130" s="39">
        <v>0</v>
      </c>
      <c r="G130" s="105">
        <v>0</v>
      </c>
      <c r="H130" s="62">
        <v>0</v>
      </c>
      <c r="K130" s="91"/>
    </row>
    <row r="131" spans="1:11" s="51" customFormat="1" ht="27.75" customHeight="1">
      <c r="A131" s="33" t="s">
        <v>23</v>
      </c>
      <c r="B131" s="47">
        <v>0</v>
      </c>
      <c r="C131" s="47">
        <v>0</v>
      </c>
      <c r="D131" s="47">
        <v>0</v>
      </c>
      <c r="E131" s="47">
        <v>0</v>
      </c>
      <c r="F131" s="37">
        <v>0</v>
      </c>
      <c r="G131" s="106">
        <v>0</v>
      </c>
      <c r="H131" s="63">
        <v>0</v>
      </c>
      <c r="K131" s="91"/>
    </row>
    <row r="132" spans="1:11" s="55" customFormat="1" ht="27.75" customHeight="1">
      <c r="A132" s="35" t="s">
        <v>29</v>
      </c>
      <c r="B132" s="49">
        <v>0</v>
      </c>
      <c r="C132" s="49">
        <v>0</v>
      </c>
      <c r="D132" s="49">
        <v>0</v>
      </c>
      <c r="E132" s="49">
        <v>0</v>
      </c>
      <c r="F132" s="23">
        <v>0</v>
      </c>
      <c r="G132" s="106">
        <v>0</v>
      </c>
      <c r="H132" s="64">
        <v>0</v>
      </c>
      <c r="K132" s="92"/>
    </row>
    <row r="133" spans="1:11" s="51" customFormat="1" ht="27.75" customHeight="1">
      <c r="A133" s="36" t="s">
        <v>30</v>
      </c>
      <c r="B133" s="47">
        <v>0</v>
      </c>
      <c r="C133" s="47">
        <v>0</v>
      </c>
      <c r="D133" s="47">
        <v>0</v>
      </c>
      <c r="E133" s="47">
        <v>0</v>
      </c>
      <c r="F133" s="37">
        <v>0</v>
      </c>
      <c r="G133" s="106">
        <v>0</v>
      </c>
      <c r="H133" s="63">
        <v>0</v>
      </c>
      <c r="K133" s="91"/>
    </row>
    <row r="134" spans="1:11" s="51" customFormat="1" ht="27.75" customHeight="1">
      <c r="A134" s="36" t="s">
        <v>33</v>
      </c>
      <c r="B134" s="45">
        <v>0</v>
      </c>
      <c r="C134" s="45">
        <v>0</v>
      </c>
      <c r="D134" s="45">
        <v>0</v>
      </c>
      <c r="E134" s="45">
        <v>0</v>
      </c>
      <c r="F134" s="32">
        <v>0</v>
      </c>
      <c r="G134" s="107">
        <v>0</v>
      </c>
      <c r="H134" s="65">
        <v>0</v>
      </c>
      <c r="K134" s="91"/>
    </row>
    <row r="135" spans="1:11" s="55" customFormat="1" ht="27.75" customHeight="1">
      <c r="A135" s="35" t="s">
        <v>11</v>
      </c>
      <c r="B135" s="50">
        <v>0</v>
      </c>
      <c r="C135" s="50">
        <v>0</v>
      </c>
      <c r="D135" s="50">
        <v>0</v>
      </c>
      <c r="E135" s="50">
        <v>0</v>
      </c>
      <c r="F135" s="34">
        <v>0</v>
      </c>
      <c r="G135" s="107">
        <v>0</v>
      </c>
      <c r="H135" s="66">
        <v>0</v>
      </c>
      <c r="K135" s="92"/>
    </row>
    <row r="136" spans="1:11" s="51" customFormat="1" ht="27.75" customHeight="1">
      <c r="A136" s="36" t="s">
        <v>58</v>
      </c>
      <c r="B136" s="45">
        <v>0</v>
      </c>
      <c r="C136" s="45">
        <v>0</v>
      </c>
      <c r="D136" s="45">
        <v>0</v>
      </c>
      <c r="E136" s="45">
        <v>0</v>
      </c>
      <c r="F136" s="32">
        <v>0</v>
      </c>
      <c r="G136" s="107">
        <v>0</v>
      </c>
      <c r="H136" s="65">
        <v>0</v>
      </c>
      <c r="K136" s="91"/>
    </row>
    <row r="137" spans="1:11" s="51" customFormat="1" ht="27.75" customHeight="1">
      <c r="A137" s="36" t="s">
        <v>59</v>
      </c>
      <c r="B137" s="47">
        <v>0</v>
      </c>
      <c r="C137" s="47">
        <v>0</v>
      </c>
      <c r="D137" s="47">
        <v>0</v>
      </c>
      <c r="E137" s="47">
        <v>0</v>
      </c>
      <c r="F137" s="37">
        <v>0</v>
      </c>
      <c r="G137" s="106">
        <v>0</v>
      </c>
      <c r="H137" s="63">
        <v>0</v>
      </c>
      <c r="K137" s="91"/>
    </row>
    <row r="138" spans="1:11" s="51" customFormat="1" ht="27.75" customHeight="1">
      <c r="A138" s="33" t="s">
        <v>10</v>
      </c>
      <c r="B138" s="49">
        <v>428381.18</v>
      </c>
      <c r="C138" s="220">
        <v>616972.18</v>
      </c>
      <c r="D138" s="43">
        <v>1837816.36</v>
      </c>
      <c r="E138" s="49">
        <v>0</v>
      </c>
      <c r="F138" s="23">
        <v>2805810</v>
      </c>
      <c r="G138" s="100">
        <f>(F138-H138)*100/F138</f>
        <v>-17.097023675872563</v>
      </c>
      <c r="H138" s="23">
        <v>3285520</v>
      </c>
      <c r="K138" s="91"/>
    </row>
    <row r="139" spans="1:11" s="55" customFormat="1" ht="27.75" customHeight="1">
      <c r="A139" s="35" t="s">
        <v>12</v>
      </c>
      <c r="B139" s="49">
        <v>0</v>
      </c>
      <c r="C139" s="43">
        <v>0</v>
      </c>
      <c r="D139" s="43">
        <v>0</v>
      </c>
      <c r="E139" s="49">
        <v>0</v>
      </c>
      <c r="F139" s="23">
        <v>0</v>
      </c>
      <c r="G139" s="102">
        <v>0</v>
      </c>
      <c r="H139" s="23">
        <v>0</v>
      </c>
      <c r="K139" s="92"/>
    </row>
    <row r="140" spans="1:11" s="55" customFormat="1" ht="27.75" customHeight="1">
      <c r="A140" s="35" t="s">
        <v>13</v>
      </c>
      <c r="B140" s="49">
        <v>428381.18</v>
      </c>
      <c r="C140" s="220">
        <v>616972.18</v>
      </c>
      <c r="D140" s="43">
        <v>1837816.36</v>
      </c>
      <c r="E140" s="49">
        <v>0</v>
      </c>
      <c r="F140" s="23">
        <v>1047550</v>
      </c>
      <c r="G140" s="100">
        <f>(F140-H140)*100/F140</f>
        <v>-50.21717340461076</v>
      </c>
      <c r="H140" s="23">
        <v>1573600</v>
      </c>
      <c r="K140" s="92"/>
    </row>
    <row r="141" spans="1:11" s="51" customFormat="1" ht="27.75" customHeight="1">
      <c r="A141" s="36" t="s">
        <v>41</v>
      </c>
      <c r="B141" s="47">
        <v>64000</v>
      </c>
      <c r="C141" s="42">
        <v>0</v>
      </c>
      <c r="D141" s="42">
        <v>0</v>
      </c>
      <c r="E141" s="47">
        <v>0</v>
      </c>
      <c r="F141" s="37">
        <v>0</v>
      </c>
      <c r="G141" s="102">
        <v>0</v>
      </c>
      <c r="H141" s="37">
        <v>0</v>
      </c>
      <c r="K141" s="91"/>
    </row>
    <row r="142" spans="1:11" s="51" customFormat="1" ht="27.75" customHeight="1">
      <c r="A142" s="36" t="s">
        <v>42</v>
      </c>
      <c r="B142" s="47">
        <v>0</v>
      </c>
      <c r="C142" s="42">
        <v>0</v>
      </c>
      <c r="D142" s="42">
        <v>0</v>
      </c>
      <c r="E142" s="47">
        <v>0</v>
      </c>
      <c r="F142" s="37">
        <v>0</v>
      </c>
      <c r="G142" s="102">
        <v>0</v>
      </c>
      <c r="H142" s="37">
        <v>0</v>
      </c>
      <c r="K142" s="91"/>
    </row>
    <row r="143" spans="1:11" s="51" customFormat="1" ht="27.75" customHeight="1">
      <c r="A143" s="36" t="s">
        <v>43</v>
      </c>
      <c r="B143" s="47">
        <v>364381.18</v>
      </c>
      <c r="C143" s="221">
        <v>616972.18</v>
      </c>
      <c r="D143" s="42">
        <v>1837816.36</v>
      </c>
      <c r="E143" s="47">
        <v>0</v>
      </c>
      <c r="F143" s="37">
        <v>1047550</v>
      </c>
      <c r="G143" s="100">
        <f>(F143-H143)*100/F143</f>
        <v>-50.21717340461076</v>
      </c>
      <c r="H143" s="37">
        <v>1573600</v>
      </c>
      <c r="K143" s="91"/>
    </row>
    <row r="144" spans="1:11" s="51" customFormat="1" ht="27.75" customHeight="1">
      <c r="A144" s="36" t="s">
        <v>44</v>
      </c>
      <c r="B144" s="221">
        <v>0</v>
      </c>
      <c r="C144" s="42">
        <v>0</v>
      </c>
      <c r="D144" s="42">
        <v>0</v>
      </c>
      <c r="E144" s="47">
        <v>0</v>
      </c>
      <c r="F144" s="37">
        <v>0</v>
      </c>
      <c r="G144" s="102">
        <v>0</v>
      </c>
      <c r="H144" s="60">
        <v>0</v>
      </c>
      <c r="K144" s="91"/>
    </row>
    <row r="145" spans="1:11" s="55" customFormat="1" ht="27.75" customHeight="1">
      <c r="A145" s="35" t="s">
        <v>14</v>
      </c>
      <c r="B145" s="49">
        <v>0</v>
      </c>
      <c r="C145" s="49">
        <v>0</v>
      </c>
      <c r="D145" s="49">
        <v>0</v>
      </c>
      <c r="E145" s="49">
        <v>0</v>
      </c>
      <c r="F145" s="56">
        <v>1758260</v>
      </c>
      <c r="G145" s="100">
        <f>(F145-H145)*100/F145</f>
        <v>2.635560156063381</v>
      </c>
      <c r="H145" s="57">
        <v>1711920</v>
      </c>
      <c r="K145" s="92"/>
    </row>
    <row r="146" spans="1:11" s="55" customFormat="1" ht="27.75" customHeight="1">
      <c r="A146" s="35" t="s">
        <v>15</v>
      </c>
      <c r="B146" s="195">
        <v>0</v>
      </c>
      <c r="C146" s="195">
        <v>0</v>
      </c>
      <c r="D146" s="195">
        <v>0</v>
      </c>
      <c r="E146" s="195">
        <v>0</v>
      </c>
      <c r="F146" s="56">
        <v>0</v>
      </c>
      <c r="G146" s="108">
        <v>0</v>
      </c>
      <c r="H146" s="57">
        <v>0</v>
      </c>
      <c r="K146" s="92"/>
    </row>
    <row r="147" spans="1:11" s="51" customFormat="1" ht="27.75" customHeight="1">
      <c r="A147" s="33" t="s">
        <v>24</v>
      </c>
      <c r="B147" s="49">
        <v>0</v>
      </c>
      <c r="C147" s="220">
        <v>161500</v>
      </c>
      <c r="D147" s="49">
        <v>0</v>
      </c>
      <c r="E147" s="49">
        <v>0</v>
      </c>
      <c r="F147" s="37">
        <v>0</v>
      </c>
      <c r="G147" s="108">
        <v>0</v>
      </c>
      <c r="H147" s="40">
        <v>0</v>
      </c>
      <c r="K147" s="91"/>
    </row>
    <row r="148" spans="1:11" s="51" customFormat="1" ht="27.75" customHeight="1">
      <c r="A148" s="36" t="s">
        <v>46</v>
      </c>
      <c r="B148" s="47">
        <v>0</v>
      </c>
      <c r="C148" s="221">
        <v>161500</v>
      </c>
      <c r="D148" s="47">
        <v>0</v>
      </c>
      <c r="E148" s="47">
        <v>0</v>
      </c>
      <c r="F148" s="37">
        <v>99000</v>
      </c>
      <c r="G148" s="100">
        <f>(F148-H148)*100/F148</f>
        <v>100</v>
      </c>
      <c r="H148" s="44">
        <v>0</v>
      </c>
      <c r="K148" s="91"/>
    </row>
    <row r="149" spans="1:11" s="51" customFormat="1" ht="27.75" customHeight="1">
      <c r="A149" s="36" t="s">
        <v>45</v>
      </c>
      <c r="B149" s="47">
        <v>0</v>
      </c>
      <c r="C149" s="47">
        <v>0</v>
      </c>
      <c r="D149" s="47">
        <v>0</v>
      </c>
      <c r="E149" s="47">
        <v>0</v>
      </c>
      <c r="F149" s="37">
        <v>0</v>
      </c>
      <c r="G149" s="109">
        <v>0</v>
      </c>
      <c r="H149" s="44">
        <v>0</v>
      </c>
      <c r="K149" s="91"/>
    </row>
    <row r="150" spans="1:11" s="55" customFormat="1" ht="27.75" customHeight="1">
      <c r="A150" s="33" t="s">
        <v>47</v>
      </c>
      <c r="B150" s="50">
        <v>0</v>
      </c>
      <c r="C150" s="50">
        <v>0</v>
      </c>
      <c r="D150" s="50">
        <v>1549431</v>
      </c>
      <c r="E150" s="50">
        <v>0</v>
      </c>
      <c r="F150" s="34">
        <v>1708200</v>
      </c>
      <c r="G150" s="100">
        <f>(F150-H150)*100/F150</f>
        <v>-49.397026109354876</v>
      </c>
      <c r="H150" s="34">
        <v>2552000</v>
      </c>
      <c r="K150" s="92"/>
    </row>
    <row r="151" spans="1:11" s="55" customFormat="1" ht="27.75" customHeight="1">
      <c r="A151" s="35" t="s">
        <v>99</v>
      </c>
      <c r="B151" s="50">
        <v>0</v>
      </c>
      <c r="C151" s="50">
        <v>0</v>
      </c>
      <c r="D151" s="50">
        <v>1549431</v>
      </c>
      <c r="E151" s="50">
        <v>0</v>
      </c>
      <c r="F151" s="34">
        <v>1708200</v>
      </c>
      <c r="G151" s="100">
        <f>(F151-H151)*100/F151</f>
        <v>-49.397026109354876</v>
      </c>
      <c r="H151" s="34">
        <v>2552000</v>
      </c>
      <c r="K151" s="92"/>
    </row>
    <row r="152" spans="1:11" s="55" customFormat="1" ht="27.75" customHeight="1">
      <c r="A152" s="33" t="s">
        <v>25</v>
      </c>
      <c r="B152" s="50">
        <v>0</v>
      </c>
      <c r="C152" s="50">
        <v>853387</v>
      </c>
      <c r="D152" s="50">
        <v>597561</v>
      </c>
      <c r="E152" s="50">
        <v>1500265</v>
      </c>
      <c r="F152" s="34">
        <v>0</v>
      </c>
      <c r="G152" s="59">
        <v>0</v>
      </c>
      <c r="H152" s="34">
        <v>0</v>
      </c>
      <c r="K152" s="92"/>
    </row>
    <row r="153" spans="1:11" s="55" customFormat="1" ht="27.75" customHeight="1">
      <c r="A153" s="35" t="s">
        <v>100</v>
      </c>
      <c r="B153" s="49">
        <v>0</v>
      </c>
      <c r="C153" s="49">
        <v>853387</v>
      </c>
      <c r="D153" s="49">
        <v>597561</v>
      </c>
      <c r="E153" s="49">
        <v>1500265</v>
      </c>
      <c r="F153" s="23">
        <v>0</v>
      </c>
      <c r="G153" s="102">
        <v>0</v>
      </c>
      <c r="H153" s="23">
        <v>0</v>
      </c>
      <c r="K153" s="92"/>
    </row>
    <row r="154" spans="1:11" s="55" customFormat="1" ht="27.75" customHeight="1">
      <c r="A154" s="48" t="s">
        <v>60</v>
      </c>
      <c r="B154" s="49">
        <v>428381.18</v>
      </c>
      <c r="C154" s="43">
        <f>C152+C147+C138</f>
        <v>1631859.1800000002</v>
      </c>
      <c r="D154" s="43">
        <f>D152+D150+D138</f>
        <v>3984808.3600000003</v>
      </c>
      <c r="E154" s="49">
        <f>E152</f>
        <v>1500265</v>
      </c>
      <c r="F154" s="23">
        <v>4613010</v>
      </c>
      <c r="G154" s="99">
        <f>(F154-H154)*100/F154</f>
        <v>-26.544707251881093</v>
      </c>
      <c r="H154" s="23">
        <v>5837520</v>
      </c>
      <c r="K154" s="92"/>
    </row>
    <row r="155" spans="1:11" s="26" customFormat="1" ht="27.75" customHeight="1">
      <c r="A155" s="48"/>
      <c r="B155" s="200"/>
      <c r="C155" s="202"/>
      <c r="D155" s="202"/>
      <c r="E155" s="200"/>
      <c r="F155" s="25"/>
      <c r="G155" s="100"/>
      <c r="H155" s="25"/>
      <c r="K155" s="94"/>
    </row>
    <row r="156" spans="1:11" s="68" customFormat="1" ht="27.75" customHeight="1">
      <c r="A156" s="30" t="s">
        <v>56</v>
      </c>
      <c r="B156" s="203"/>
      <c r="C156" s="204"/>
      <c r="D156" s="204"/>
      <c r="E156" s="203"/>
      <c r="F156" s="67"/>
      <c r="G156" s="100"/>
      <c r="H156" s="67"/>
      <c r="K156" s="96"/>
    </row>
    <row r="157" spans="1:11" s="51" customFormat="1" ht="27.75" customHeight="1">
      <c r="A157" s="35" t="s">
        <v>61</v>
      </c>
      <c r="B157" s="47"/>
      <c r="C157" s="42"/>
      <c r="D157" s="42"/>
      <c r="E157" s="47"/>
      <c r="F157" s="37"/>
      <c r="G157" s="100"/>
      <c r="H157" s="37"/>
      <c r="K157" s="91"/>
    </row>
    <row r="158" spans="1:11" s="51" customFormat="1" ht="27.75" customHeight="1">
      <c r="A158" s="33" t="s">
        <v>23</v>
      </c>
      <c r="B158" s="47">
        <v>0</v>
      </c>
      <c r="C158" s="47">
        <v>0</v>
      </c>
      <c r="D158" s="47">
        <v>0</v>
      </c>
      <c r="E158" s="47">
        <v>0</v>
      </c>
      <c r="F158" s="37">
        <v>0</v>
      </c>
      <c r="G158" s="102">
        <v>0</v>
      </c>
      <c r="H158" s="37">
        <v>0</v>
      </c>
      <c r="K158" s="91"/>
    </row>
    <row r="159" spans="1:11" s="55" customFormat="1" ht="27.75" customHeight="1">
      <c r="A159" s="35" t="s">
        <v>29</v>
      </c>
      <c r="B159" s="49">
        <v>0</v>
      </c>
      <c r="C159" s="49">
        <v>0</v>
      </c>
      <c r="D159" s="49">
        <v>0</v>
      </c>
      <c r="E159" s="49">
        <v>0</v>
      </c>
      <c r="F159" s="23">
        <v>0</v>
      </c>
      <c r="G159" s="102">
        <v>0</v>
      </c>
      <c r="H159" s="23">
        <v>0</v>
      </c>
      <c r="K159" s="92"/>
    </row>
    <row r="160" spans="1:11" s="51" customFormat="1" ht="27.75" customHeight="1">
      <c r="A160" s="36" t="s">
        <v>30</v>
      </c>
      <c r="B160" s="47">
        <v>0</v>
      </c>
      <c r="C160" s="47">
        <v>0</v>
      </c>
      <c r="D160" s="47">
        <v>0</v>
      </c>
      <c r="E160" s="47">
        <v>0</v>
      </c>
      <c r="F160" s="37">
        <v>0</v>
      </c>
      <c r="G160" s="102">
        <v>0</v>
      </c>
      <c r="H160" s="37">
        <v>0</v>
      </c>
      <c r="K160" s="91"/>
    </row>
    <row r="161" spans="1:11" s="51" customFormat="1" ht="27.75" customHeight="1">
      <c r="A161" s="36" t="s">
        <v>33</v>
      </c>
      <c r="B161" s="47">
        <v>0</v>
      </c>
      <c r="C161" s="47">
        <v>0</v>
      </c>
      <c r="D161" s="47">
        <v>0</v>
      </c>
      <c r="E161" s="47">
        <v>0</v>
      </c>
      <c r="F161" s="37">
        <v>0</v>
      </c>
      <c r="G161" s="102">
        <v>0</v>
      </c>
      <c r="H161" s="37">
        <v>0</v>
      </c>
      <c r="K161" s="91"/>
    </row>
    <row r="162" spans="1:11" s="55" customFormat="1" ht="27.75" customHeight="1">
      <c r="A162" s="35" t="s">
        <v>11</v>
      </c>
      <c r="B162" s="49">
        <v>0</v>
      </c>
      <c r="C162" s="49">
        <v>0</v>
      </c>
      <c r="D162" s="49">
        <v>0</v>
      </c>
      <c r="E162" s="49">
        <v>0</v>
      </c>
      <c r="F162" s="23">
        <v>0</v>
      </c>
      <c r="G162" s="102">
        <v>0</v>
      </c>
      <c r="H162" s="23">
        <v>0</v>
      </c>
      <c r="K162" s="92"/>
    </row>
    <row r="163" spans="1:11" s="51" customFormat="1" ht="27.75" customHeight="1">
      <c r="A163" s="36" t="s">
        <v>58</v>
      </c>
      <c r="B163" s="47">
        <v>0</v>
      </c>
      <c r="C163" s="47">
        <v>0</v>
      </c>
      <c r="D163" s="47">
        <v>0</v>
      </c>
      <c r="E163" s="47">
        <v>0</v>
      </c>
      <c r="F163" s="37">
        <v>0</v>
      </c>
      <c r="G163" s="102">
        <v>0</v>
      </c>
      <c r="H163" s="37">
        <v>0</v>
      </c>
      <c r="K163" s="91"/>
    </row>
    <row r="164" spans="1:11" s="51" customFormat="1" ht="27.75" customHeight="1">
      <c r="A164" s="36" t="s">
        <v>59</v>
      </c>
      <c r="B164" s="191">
        <v>0</v>
      </c>
      <c r="C164" s="191">
        <v>0</v>
      </c>
      <c r="D164" s="191">
        <v>0</v>
      </c>
      <c r="E164" s="191">
        <v>0</v>
      </c>
      <c r="F164" s="37">
        <v>0</v>
      </c>
      <c r="G164" s="102">
        <v>0</v>
      </c>
      <c r="H164" s="37">
        <v>0</v>
      </c>
      <c r="K164" s="91"/>
    </row>
    <row r="165" spans="1:11" s="55" customFormat="1" ht="27.75" customHeight="1">
      <c r="A165" s="33" t="s">
        <v>10</v>
      </c>
      <c r="B165" s="195">
        <v>0</v>
      </c>
      <c r="C165" s="195">
        <v>0</v>
      </c>
      <c r="D165" s="47">
        <v>0</v>
      </c>
      <c r="E165" s="195">
        <v>1122560.2</v>
      </c>
      <c r="F165" s="56">
        <v>90000</v>
      </c>
      <c r="G165" s="59">
        <v>0</v>
      </c>
      <c r="H165" s="57">
        <v>90000</v>
      </c>
      <c r="K165" s="92"/>
    </row>
    <row r="166" spans="1:11" s="55" customFormat="1" ht="27.75" customHeight="1">
      <c r="A166" s="35" t="s">
        <v>12</v>
      </c>
      <c r="B166" s="49">
        <v>0</v>
      </c>
      <c r="C166" s="49">
        <v>0</v>
      </c>
      <c r="D166" s="49">
        <v>0</v>
      </c>
      <c r="E166" s="49"/>
      <c r="F166" s="23">
        <v>0</v>
      </c>
      <c r="G166" s="59">
        <v>0</v>
      </c>
      <c r="H166" s="57">
        <v>0</v>
      </c>
      <c r="K166" s="92"/>
    </row>
    <row r="167" spans="1:11" s="55" customFormat="1" ht="27.75" customHeight="1">
      <c r="A167" s="35" t="s">
        <v>13</v>
      </c>
      <c r="B167" s="50">
        <v>0</v>
      </c>
      <c r="C167" s="50">
        <v>0</v>
      </c>
      <c r="D167" s="47">
        <v>0</v>
      </c>
      <c r="E167" s="50">
        <v>1122560.2</v>
      </c>
      <c r="F167" s="34">
        <v>90000</v>
      </c>
      <c r="G167" s="59">
        <v>0</v>
      </c>
      <c r="H167" s="34">
        <v>90000</v>
      </c>
      <c r="K167" s="92"/>
    </row>
    <row r="168" spans="1:11" s="51" customFormat="1" ht="27.75" customHeight="1">
      <c r="A168" s="36" t="s">
        <v>41</v>
      </c>
      <c r="B168" s="45">
        <v>0</v>
      </c>
      <c r="C168" s="45">
        <v>0</v>
      </c>
      <c r="D168" s="47">
        <v>0</v>
      </c>
      <c r="E168" s="45">
        <v>0</v>
      </c>
      <c r="F168" s="32">
        <v>0</v>
      </c>
      <c r="G168" s="102">
        <v>0</v>
      </c>
      <c r="H168" s="32">
        <v>0</v>
      </c>
      <c r="K168" s="91"/>
    </row>
    <row r="169" spans="1:11" s="51" customFormat="1" ht="27.75" customHeight="1">
      <c r="A169" s="36" t="s">
        <v>42</v>
      </c>
      <c r="B169" s="45">
        <v>0</v>
      </c>
      <c r="C169" s="45">
        <v>0</v>
      </c>
      <c r="D169" s="49">
        <v>0</v>
      </c>
      <c r="E169" s="45">
        <v>0</v>
      </c>
      <c r="F169" s="32">
        <v>0</v>
      </c>
      <c r="G169" s="110">
        <v>0</v>
      </c>
      <c r="H169" s="32">
        <v>0</v>
      </c>
      <c r="K169" s="91"/>
    </row>
    <row r="170" spans="1:11" s="51" customFormat="1" ht="27.75" customHeight="1">
      <c r="A170" s="36" t="s">
        <v>43</v>
      </c>
      <c r="B170" s="47">
        <v>0</v>
      </c>
      <c r="C170" s="47">
        <v>0</v>
      </c>
      <c r="D170" s="47">
        <v>0</v>
      </c>
      <c r="E170" s="47">
        <v>1122560.2</v>
      </c>
      <c r="F170" s="37">
        <v>90000</v>
      </c>
      <c r="G170" s="102">
        <v>0</v>
      </c>
      <c r="H170" s="37">
        <v>90000</v>
      </c>
      <c r="K170" s="91"/>
    </row>
    <row r="171" spans="1:11" s="51" customFormat="1" ht="27.75" customHeight="1">
      <c r="A171" s="36" t="s">
        <v>44</v>
      </c>
      <c r="B171" s="205">
        <v>0</v>
      </c>
      <c r="C171" s="205">
        <v>0</v>
      </c>
      <c r="D171" s="191">
        <v>0</v>
      </c>
      <c r="E171" s="47">
        <v>0</v>
      </c>
      <c r="F171" s="69">
        <v>0</v>
      </c>
      <c r="G171" s="102">
        <v>0</v>
      </c>
      <c r="H171" s="69">
        <v>0</v>
      </c>
      <c r="K171" s="91"/>
    </row>
    <row r="172" spans="1:11" s="55" customFormat="1" ht="27.75" customHeight="1">
      <c r="A172" s="35" t="s">
        <v>14</v>
      </c>
      <c r="B172" s="49">
        <v>0</v>
      </c>
      <c r="C172" s="49">
        <v>0</v>
      </c>
      <c r="D172" s="47">
        <v>0</v>
      </c>
      <c r="E172" s="49">
        <v>0</v>
      </c>
      <c r="F172" s="23">
        <v>0</v>
      </c>
      <c r="G172" s="102">
        <v>0</v>
      </c>
      <c r="H172" s="23">
        <v>0</v>
      </c>
      <c r="K172" s="92"/>
    </row>
    <row r="173" spans="1:11" s="55" customFormat="1" ht="27.75" customHeight="1">
      <c r="A173" s="35" t="s">
        <v>15</v>
      </c>
      <c r="B173" s="49">
        <v>0</v>
      </c>
      <c r="C173" s="49">
        <v>0</v>
      </c>
      <c r="D173" s="49">
        <v>0</v>
      </c>
      <c r="E173" s="47">
        <v>0</v>
      </c>
      <c r="F173" s="23">
        <v>0</v>
      </c>
      <c r="G173" s="102">
        <v>0</v>
      </c>
      <c r="H173" s="23">
        <v>0</v>
      </c>
      <c r="K173" s="92"/>
    </row>
    <row r="174" spans="1:11" s="55" customFormat="1" ht="27.75" customHeight="1">
      <c r="A174" s="33" t="s">
        <v>24</v>
      </c>
      <c r="B174" s="49">
        <v>0</v>
      </c>
      <c r="C174" s="49">
        <v>0</v>
      </c>
      <c r="D174" s="47">
        <v>0</v>
      </c>
      <c r="E174" s="47">
        <v>0</v>
      </c>
      <c r="F174" s="23">
        <v>0</v>
      </c>
      <c r="G174" s="102">
        <v>0</v>
      </c>
      <c r="H174" s="23">
        <v>0</v>
      </c>
      <c r="K174" s="92"/>
    </row>
    <row r="175" spans="1:11" s="51" customFormat="1" ht="27.75" customHeight="1">
      <c r="A175" s="36" t="s">
        <v>46</v>
      </c>
      <c r="B175" s="47">
        <v>0</v>
      </c>
      <c r="C175" s="47">
        <v>0</v>
      </c>
      <c r="D175" s="47">
        <v>0</v>
      </c>
      <c r="E175" s="49">
        <v>0</v>
      </c>
      <c r="F175" s="37">
        <v>0</v>
      </c>
      <c r="G175" s="59">
        <v>0</v>
      </c>
      <c r="H175" s="37">
        <v>0</v>
      </c>
      <c r="K175" s="91"/>
    </row>
    <row r="176" spans="1:11" s="51" customFormat="1" ht="27.75" customHeight="1">
      <c r="A176" s="36" t="s">
        <v>45</v>
      </c>
      <c r="B176" s="47">
        <v>0</v>
      </c>
      <c r="C176" s="47">
        <v>0</v>
      </c>
      <c r="D176" s="49">
        <v>0</v>
      </c>
      <c r="E176" s="47">
        <v>0</v>
      </c>
      <c r="F176" s="37">
        <v>0</v>
      </c>
      <c r="G176" s="59">
        <v>0</v>
      </c>
      <c r="H176" s="37">
        <v>0</v>
      </c>
      <c r="K176" s="91"/>
    </row>
    <row r="177" spans="1:11" s="55" customFormat="1" ht="27.75" customHeight="1">
      <c r="A177" s="33" t="s">
        <v>47</v>
      </c>
      <c r="B177" s="49">
        <v>0</v>
      </c>
      <c r="C177" s="49">
        <v>1206400</v>
      </c>
      <c r="D177" s="47">
        <v>0</v>
      </c>
      <c r="E177" s="191">
        <v>0</v>
      </c>
      <c r="F177" s="23">
        <v>0</v>
      </c>
      <c r="G177" s="102">
        <v>0</v>
      </c>
      <c r="H177" s="23">
        <v>0</v>
      </c>
      <c r="K177" s="92"/>
    </row>
    <row r="178" spans="1:11" s="55" customFormat="1" ht="27.75" customHeight="1">
      <c r="A178" s="35" t="s">
        <v>99</v>
      </c>
      <c r="B178" s="49">
        <v>0</v>
      </c>
      <c r="C178" s="49">
        <v>1206400</v>
      </c>
      <c r="D178" s="191">
        <v>0</v>
      </c>
      <c r="E178" s="49">
        <v>0</v>
      </c>
      <c r="F178" s="23">
        <v>0</v>
      </c>
      <c r="G178" s="110">
        <v>0</v>
      </c>
      <c r="H178" s="23">
        <v>0</v>
      </c>
      <c r="K178" s="92"/>
    </row>
    <row r="179" spans="1:11" s="55" customFormat="1" ht="27.75" customHeight="1">
      <c r="A179" s="33" t="s">
        <v>25</v>
      </c>
      <c r="B179" s="49">
        <v>0</v>
      </c>
      <c r="C179" s="49">
        <v>0</v>
      </c>
      <c r="D179" s="43">
        <f>D180</f>
        <v>0</v>
      </c>
      <c r="E179" s="49">
        <v>0</v>
      </c>
      <c r="F179" s="23">
        <v>0</v>
      </c>
      <c r="G179" s="102">
        <v>0</v>
      </c>
      <c r="H179" s="23">
        <v>0</v>
      </c>
      <c r="K179" s="92"/>
    </row>
    <row r="180" spans="1:11" s="55" customFormat="1" ht="27.75" customHeight="1">
      <c r="A180" s="35" t="s">
        <v>100</v>
      </c>
      <c r="B180" s="194">
        <v>0</v>
      </c>
      <c r="C180" s="194">
        <v>0</v>
      </c>
      <c r="D180" s="43">
        <v>0</v>
      </c>
      <c r="E180" s="49">
        <v>0</v>
      </c>
      <c r="F180" s="23">
        <v>0</v>
      </c>
      <c r="G180" s="102">
        <v>0</v>
      </c>
      <c r="H180" s="70">
        <v>0</v>
      </c>
      <c r="K180" s="92"/>
    </row>
    <row r="181" spans="1:11" s="55" customFormat="1" ht="27.75" customHeight="1">
      <c r="A181" s="48" t="s">
        <v>62</v>
      </c>
      <c r="B181" s="195">
        <v>0</v>
      </c>
      <c r="C181" s="220">
        <f>C177</f>
        <v>1206400</v>
      </c>
      <c r="D181" s="196">
        <v>0</v>
      </c>
      <c r="E181" s="195">
        <f>E165</f>
        <v>1122560.2</v>
      </c>
      <c r="F181" s="56">
        <v>90000</v>
      </c>
      <c r="G181" s="102">
        <v>0</v>
      </c>
      <c r="H181" s="57">
        <v>90000</v>
      </c>
      <c r="K181" s="92"/>
    </row>
    <row r="182" spans="1:11" s="26" customFormat="1" ht="27.75" customHeight="1">
      <c r="A182" s="24" t="s">
        <v>63</v>
      </c>
      <c r="B182" s="251">
        <f>B181+B154</f>
        <v>428381.18</v>
      </c>
      <c r="C182" s="252">
        <f>C181+C154</f>
        <v>2838259.18</v>
      </c>
      <c r="D182" s="253">
        <f>D181+D154</f>
        <v>3984808.3600000003</v>
      </c>
      <c r="E182" s="243">
        <f>E181+E154</f>
        <v>2622825.2</v>
      </c>
      <c r="F182" s="254">
        <v>4703010</v>
      </c>
      <c r="G182" s="255">
        <f>(F182-H182)*100/F182</f>
        <v>-26.036729668871637</v>
      </c>
      <c r="H182" s="256">
        <v>5927520</v>
      </c>
      <c r="K182" s="94"/>
    </row>
    <row r="183" spans="1:11" s="68" customFormat="1" ht="27.75" customHeight="1">
      <c r="A183" s="24"/>
      <c r="B183" s="203"/>
      <c r="C183" s="206"/>
      <c r="D183" s="202"/>
      <c r="E183" s="203"/>
      <c r="F183" s="67"/>
      <c r="G183" s="102"/>
      <c r="H183" s="71"/>
      <c r="K183" s="96"/>
    </row>
    <row r="184" spans="1:11" s="51" customFormat="1" ht="27.75" customHeight="1">
      <c r="A184" s="87" t="s">
        <v>64</v>
      </c>
      <c r="B184" s="45"/>
      <c r="C184" s="41"/>
      <c r="D184" s="41"/>
      <c r="E184" s="45"/>
      <c r="F184" s="32"/>
      <c r="G184" s="102"/>
      <c r="H184" s="32"/>
      <c r="K184" s="91"/>
    </row>
    <row r="185" spans="1:11" s="51" customFormat="1" ht="27.75" customHeight="1">
      <c r="A185" s="35" t="s">
        <v>65</v>
      </c>
      <c r="B185" s="45"/>
      <c r="C185" s="41"/>
      <c r="D185" s="41"/>
      <c r="E185" s="45"/>
      <c r="F185" s="32"/>
      <c r="G185" s="102"/>
      <c r="H185" s="32"/>
      <c r="K185" s="91"/>
    </row>
    <row r="186" spans="1:11" s="51" customFormat="1" ht="27.75" customHeight="1">
      <c r="A186" s="33" t="s">
        <v>23</v>
      </c>
      <c r="B186" s="45">
        <v>0</v>
      </c>
      <c r="C186" s="45">
        <v>0</v>
      </c>
      <c r="D186" s="45">
        <v>0</v>
      </c>
      <c r="E186" s="45">
        <v>0</v>
      </c>
      <c r="F186" s="32">
        <v>0</v>
      </c>
      <c r="G186" s="59">
        <v>0</v>
      </c>
      <c r="H186" s="32">
        <v>0</v>
      </c>
      <c r="K186" s="91"/>
    </row>
    <row r="187" spans="1:11" s="55" customFormat="1" ht="27.75" customHeight="1">
      <c r="A187" s="35" t="s">
        <v>29</v>
      </c>
      <c r="B187" s="49">
        <v>0</v>
      </c>
      <c r="C187" s="49">
        <v>0</v>
      </c>
      <c r="D187" s="49">
        <v>0</v>
      </c>
      <c r="E187" s="49">
        <v>0</v>
      </c>
      <c r="F187" s="23">
        <v>0</v>
      </c>
      <c r="G187" s="102">
        <v>0</v>
      </c>
      <c r="H187" s="23">
        <v>0</v>
      </c>
      <c r="K187" s="92"/>
    </row>
    <row r="188" spans="1:11" s="51" customFormat="1" ht="27.75" customHeight="1">
      <c r="A188" s="36" t="s">
        <v>30</v>
      </c>
      <c r="B188" s="49">
        <v>0</v>
      </c>
      <c r="C188" s="49">
        <v>0</v>
      </c>
      <c r="D188" s="49">
        <v>0</v>
      </c>
      <c r="E188" s="49">
        <v>0</v>
      </c>
      <c r="F188" s="23">
        <v>0</v>
      </c>
      <c r="G188" s="102">
        <v>0</v>
      </c>
      <c r="H188" s="23">
        <v>0</v>
      </c>
      <c r="K188" s="91"/>
    </row>
    <row r="189" spans="1:11" s="51" customFormat="1" ht="27.75" customHeight="1">
      <c r="A189" s="36" t="s">
        <v>33</v>
      </c>
      <c r="B189" s="47">
        <v>0</v>
      </c>
      <c r="C189" s="47">
        <v>0</v>
      </c>
      <c r="D189" s="47">
        <v>0</v>
      </c>
      <c r="E189" s="47">
        <v>0</v>
      </c>
      <c r="F189" s="37">
        <v>0</v>
      </c>
      <c r="G189" s="102">
        <v>0</v>
      </c>
      <c r="H189" s="37">
        <v>0</v>
      </c>
      <c r="K189" s="91"/>
    </row>
    <row r="190" spans="1:11" s="55" customFormat="1" ht="27.75" customHeight="1">
      <c r="A190" s="35" t="s">
        <v>11</v>
      </c>
      <c r="B190" s="49">
        <v>0</v>
      </c>
      <c r="C190" s="49">
        <v>0</v>
      </c>
      <c r="D190" s="49">
        <v>0</v>
      </c>
      <c r="E190" s="49">
        <v>0</v>
      </c>
      <c r="F190" s="23">
        <v>0</v>
      </c>
      <c r="G190" s="102">
        <v>0</v>
      </c>
      <c r="H190" s="23">
        <v>0</v>
      </c>
      <c r="K190" s="92"/>
    </row>
    <row r="191" spans="1:11" s="51" customFormat="1" ht="27.75" customHeight="1">
      <c r="A191" s="36" t="s">
        <v>58</v>
      </c>
      <c r="B191" s="47">
        <v>0</v>
      </c>
      <c r="C191" s="47">
        <v>0</v>
      </c>
      <c r="D191" s="47">
        <v>0</v>
      </c>
      <c r="E191" s="47">
        <v>0</v>
      </c>
      <c r="F191" s="37">
        <v>0</v>
      </c>
      <c r="G191" s="102">
        <v>0</v>
      </c>
      <c r="H191" s="37">
        <v>0</v>
      </c>
      <c r="K191" s="91"/>
    </row>
    <row r="192" spans="1:11" s="51" customFormat="1" ht="27.75" customHeight="1">
      <c r="A192" s="36" t="s">
        <v>59</v>
      </c>
      <c r="B192" s="47">
        <v>0</v>
      </c>
      <c r="C192" s="47">
        <v>0</v>
      </c>
      <c r="D192" s="47">
        <v>0</v>
      </c>
      <c r="E192" s="47">
        <v>0</v>
      </c>
      <c r="F192" s="37">
        <v>0</v>
      </c>
      <c r="G192" s="102">
        <v>0</v>
      </c>
      <c r="H192" s="37">
        <v>0</v>
      </c>
      <c r="K192" s="91"/>
    </row>
    <row r="193" spans="1:11" s="55" customFormat="1" ht="27.75" customHeight="1">
      <c r="A193" s="33" t="s">
        <v>10</v>
      </c>
      <c r="B193" s="195">
        <v>504000</v>
      </c>
      <c r="C193" s="220">
        <v>294000</v>
      </c>
      <c r="D193" s="196">
        <f>D195+D200</f>
        <v>808650</v>
      </c>
      <c r="E193" s="195">
        <f>E195+E200</f>
        <v>423400</v>
      </c>
      <c r="F193" s="23">
        <v>150000</v>
      </c>
      <c r="G193" s="102">
        <f>(F193-H193)*100/F193</f>
        <v>100</v>
      </c>
      <c r="H193" s="23">
        <v>0</v>
      </c>
      <c r="K193" s="92"/>
    </row>
    <row r="194" spans="1:11" s="55" customFormat="1" ht="27.75" customHeight="1">
      <c r="A194" s="35" t="s">
        <v>12</v>
      </c>
      <c r="B194" s="49">
        <v>0</v>
      </c>
      <c r="C194" s="43">
        <v>0</v>
      </c>
      <c r="D194" s="43">
        <v>0</v>
      </c>
      <c r="E194" s="49">
        <v>0</v>
      </c>
      <c r="F194" s="23">
        <v>0</v>
      </c>
      <c r="G194" s="102">
        <v>0</v>
      </c>
      <c r="H194" s="23">
        <v>0</v>
      </c>
      <c r="K194" s="92"/>
    </row>
    <row r="195" spans="1:11" s="55" customFormat="1" ht="27.75" customHeight="1">
      <c r="A195" s="35" t="s">
        <v>13</v>
      </c>
      <c r="B195" s="195">
        <v>504000</v>
      </c>
      <c r="C195" s="220">
        <v>294000</v>
      </c>
      <c r="D195" s="196">
        <v>675700</v>
      </c>
      <c r="E195" s="195">
        <v>276200</v>
      </c>
      <c r="F195" s="23">
        <v>0</v>
      </c>
      <c r="G195" s="102">
        <v>0</v>
      </c>
      <c r="H195" s="23">
        <v>0</v>
      </c>
      <c r="K195" s="92"/>
    </row>
    <row r="196" spans="1:11" s="51" customFormat="1" ht="27.75" customHeight="1">
      <c r="A196" s="36" t="s">
        <v>41</v>
      </c>
      <c r="B196" s="49">
        <v>0</v>
      </c>
      <c r="C196" s="49">
        <v>0</v>
      </c>
      <c r="D196" s="49">
        <v>0</v>
      </c>
      <c r="E196" s="49">
        <v>0</v>
      </c>
      <c r="F196" s="37">
        <v>0</v>
      </c>
      <c r="G196" s="102">
        <v>0</v>
      </c>
      <c r="H196" s="37">
        <v>0</v>
      </c>
      <c r="K196" s="91"/>
    </row>
    <row r="197" spans="1:11" s="51" customFormat="1" ht="27.75" customHeight="1">
      <c r="A197" s="36" t="s">
        <v>42</v>
      </c>
      <c r="B197" s="49">
        <v>504000</v>
      </c>
      <c r="C197" s="49">
        <v>0</v>
      </c>
      <c r="D197" s="49">
        <v>0</v>
      </c>
      <c r="E197" s="49">
        <v>0</v>
      </c>
      <c r="F197" s="37">
        <v>0</v>
      </c>
      <c r="G197" s="104">
        <v>0</v>
      </c>
      <c r="H197" s="61">
        <v>0</v>
      </c>
      <c r="K197" s="91"/>
    </row>
    <row r="198" spans="1:11" s="51" customFormat="1" ht="27.75" customHeight="1">
      <c r="A198" s="36" t="s">
        <v>43</v>
      </c>
      <c r="B198" s="192">
        <v>0</v>
      </c>
      <c r="C198" s="222">
        <v>294000</v>
      </c>
      <c r="D198" s="193">
        <v>675700</v>
      </c>
      <c r="E198" s="192">
        <v>276200</v>
      </c>
      <c r="F198" s="39">
        <v>0</v>
      </c>
      <c r="G198" s="105">
        <v>0</v>
      </c>
      <c r="H198" s="62">
        <v>0</v>
      </c>
      <c r="K198" s="91"/>
    </row>
    <row r="199" spans="1:11" s="51" customFormat="1" ht="27.75" customHeight="1">
      <c r="A199" s="36" t="s">
        <v>44</v>
      </c>
      <c r="B199" s="47">
        <v>0</v>
      </c>
      <c r="C199" s="222">
        <v>0</v>
      </c>
      <c r="D199" s="42"/>
      <c r="E199" s="47"/>
      <c r="F199" s="37">
        <v>0</v>
      </c>
      <c r="G199" s="105">
        <v>0</v>
      </c>
      <c r="H199" s="62">
        <v>0</v>
      </c>
      <c r="K199" s="91"/>
    </row>
    <row r="200" spans="1:11" s="55" customFormat="1" ht="27.75" customHeight="1">
      <c r="A200" s="35" t="s">
        <v>14</v>
      </c>
      <c r="B200" s="50">
        <v>0</v>
      </c>
      <c r="C200" s="231" t="s">
        <v>195</v>
      </c>
      <c r="D200" s="46">
        <v>132950</v>
      </c>
      <c r="E200" s="46">
        <v>147200</v>
      </c>
      <c r="F200" s="34">
        <v>150000</v>
      </c>
      <c r="G200" s="102">
        <f>(F200-H200)*100/F200</f>
        <v>100</v>
      </c>
      <c r="H200" s="66">
        <v>0</v>
      </c>
      <c r="K200" s="92"/>
    </row>
    <row r="201" spans="1:11" s="55" customFormat="1" ht="27.75" customHeight="1">
      <c r="A201" s="35" t="s">
        <v>15</v>
      </c>
      <c r="B201" s="50">
        <v>0</v>
      </c>
      <c r="C201" s="46">
        <v>0</v>
      </c>
      <c r="D201" s="46">
        <v>0</v>
      </c>
      <c r="E201" s="50">
        <v>0</v>
      </c>
      <c r="F201" s="34">
        <v>0</v>
      </c>
      <c r="G201" s="107">
        <v>0</v>
      </c>
      <c r="H201" s="66">
        <v>0</v>
      </c>
      <c r="K201" s="92"/>
    </row>
    <row r="202" spans="1:11" s="51" customFormat="1" ht="27.75" customHeight="1">
      <c r="A202" s="33" t="s">
        <v>24</v>
      </c>
      <c r="B202" s="45">
        <v>0</v>
      </c>
      <c r="C202" s="45">
        <v>0</v>
      </c>
      <c r="D202" s="45">
        <v>0</v>
      </c>
      <c r="E202" s="45">
        <v>0</v>
      </c>
      <c r="F202" s="32">
        <v>0</v>
      </c>
      <c r="G202" s="107">
        <v>0</v>
      </c>
      <c r="H202" s="65">
        <v>0</v>
      </c>
      <c r="K202" s="91"/>
    </row>
    <row r="203" spans="1:11" s="51" customFormat="1" ht="27.75" customHeight="1">
      <c r="A203" s="36" t="s">
        <v>46</v>
      </c>
      <c r="B203" s="47">
        <v>0</v>
      </c>
      <c r="C203" s="47">
        <v>0</v>
      </c>
      <c r="D203" s="47">
        <v>0</v>
      </c>
      <c r="E203" s="47">
        <v>0</v>
      </c>
      <c r="F203" s="37">
        <v>0</v>
      </c>
      <c r="G203" s="102">
        <v>0</v>
      </c>
      <c r="H203" s="37">
        <v>0</v>
      </c>
      <c r="K203" s="91"/>
    </row>
    <row r="204" spans="1:11" s="51" customFormat="1" ht="27.75" customHeight="1">
      <c r="A204" s="36" t="s">
        <v>45</v>
      </c>
      <c r="B204" s="198">
        <v>0</v>
      </c>
      <c r="C204" s="198">
        <v>0</v>
      </c>
      <c r="D204" s="198">
        <v>0</v>
      </c>
      <c r="E204" s="198">
        <v>0</v>
      </c>
      <c r="F204" s="69">
        <v>0</v>
      </c>
      <c r="G204" s="110">
        <v>0</v>
      </c>
      <c r="H204" s="69">
        <v>0</v>
      </c>
      <c r="K204" s="91"/>
    </row>
    <row r="205" spans="1:11" s="51" customFormat="1" ht="27.75" customHeight="1">
      <c r="A205" s="33" t="s">
        <v>47</v>
      </c>
      <c r="B205" s="49">
        <v>210000</v>
      </c>
      <c r="C205" s="49">
        <v>210000</v>
      </c>
      <c r="D205" s="49">
        <v>210000</v>
      </c>
      <c r="E205" s="49">
        <v>210000</v>
      </c>
      <c r="F205" s="23">
        <v>225000</v>
      </c>
      <c r="G205" s="102">
        <f>(F205-H205)*100/F205</f>
        <v>42.22222222222222</v>
      </c>
      <c r="H205" s="23">
        <v>130000</v>
      </c>
      <c r="K205" s="91"/>
    </row>
    <row r="206" spans="1:11" s="55" customFormat="1" ht="27.75" customHeight="1">
      <c r="A206" s="35" t="s">
        <v>99</v>
      </c>
      <c r="B206" s="49">
        <v>210000</v>
      </c>
      <c r="C206" s="49">
        <v>210000</v>
      </c>
      <c r="D206" s="49">
        <v>210000</v>
      </c>
      <c r="E206" s="49">
        <v>210000</v>
      </c>
      <c r="F206" s="23">
        <v>225000</v>
      </c>
      <c r="G206" s="102">
        <f>(F206-H206)*100/F206</f>
        <v>42.22222222222222</v>
      </c>
      <c r="H206" s="23">
        <v>130000</v>
      </c>
      <c r="K206" s="92"/>
    </row>
    <row r="207" spans="1:11" s="51" customFormat="1" ht="27.75" customHeight="1">
      <c r="A207" s="33" t="s">
        <v>25</v>
      </c>
      <c r="B207" s="47">
        <v>0</v>
      </c>
      <c r="C207" s="47">
        <v>0</v>
      </c>
      <c r="D207" s="47">
        <v>0</v>
      </c>
      <c r="E207" s="47">
        <v>0</v>
      </c>
      <c r="F207" s="37">
        <v>0</v>
      </c>
      <c r="G207" s="102">
        <v>0</v>
      </c>
      <c r="H207" s="37">
        <v>0</v>
      </c>
      <c r="K207" s="91"/>
    </row>
    <row r="208" spans="1:11" s="55" customFormat="1" ht="27.75" customHeight="1">
      <c r="A208" s="35" t="s">
        <v>100</v>
      </c>
      <c r="B208" s="49">
        <v>0</v>
      </c>
      <c r="C208" s="49">
        <v>0</v>
      </c>
      <c r="D208" s="49">
        <v>0</v>
      </c>
      <c r="E208" s="49">
        <v>0</v>
      </c>
      <c r="F208" s="23">
        <v>0</v>
      </c>
      <c r="G208" s="102">
        <v>0</v>
      </c>
      <c r="H208" s="23">
        <v>0</v>
      </c>
      <c r="K208" s="92"/>
    </row>
    <row r="209" spans="1:11" s="26" customFormat="1" ht="27.75" customHeight="1">
      <c r="A209" s="48" t="s">
        <v>66</v>
      </c>
      <c r="B209" s="49">
        <f>B207+B205+B202+B193+B186</f>
        <v>714000</v>
      </c>
      <c r="C209" s="43">
        <f>C205+C193</f>
        <v>504000</v>
      </c>
      <c r="D209" s="43">
        <f>D205+D193</f>
        <v>1018650</v>
      </c>
      <c r="E209" s="49">
        <f>E205+E193</f>
        <v>633400</v>
      </c>
      <c r="F209" s="23">
        <v>375000</v>
      </c>
      <c r="G209" s="232">
        <f>(F209-H209)*100/F209</f>
        <v>65.33333333333333</v>
      </c>
      <c r="H209" s="23">
        <v>130000</v>
      </c>
      <c r="K209" s="94"/>
    </row>
    <row r="210" spans="1:11" s="26" customFormat="1" ht="27.75" customHeight="1">
      <c r="A210" s="48"/>
      <c r="B210" s="200"/>
      <c r="C210" s="202"/>
      <c r="D210" s="202"/>
      <c r="E210" s="200"/>
      <c r="F210" s="25"/>
      <c r="G210" s="102"/>
      <c r="H210" s="25"/>
      <c r="K210" s="94"/>
    </row>
    <row r="211" spans="1:11" s="51" customFormat="1" ht="27.75" customHeight="1">
      <c r="A211" s="30" t="s">
        <v>64</v>
      </c>
      <c r="B211" s="47"/>
      <c r="C211" s="42"/>
      <c r="D211" s="42"/>
      <c r="E211" s="47"/>
      <c r="F211" s="37"/>
      <c r="G211" s="102"/>
      <c r="H211" s="37"/>
      <c r="K211" s="91"/>
    </row>
    <row r="212" spans="1:11" s="51" customFormat="1" ht="27.75" customHeight="1">
      <c r="A212" s="35" t="s">
        <v>67</v>
      </c>
      <c r="B212" s="47"/>
      <c r="C212" s="42"/>
      <c r="D212" s="42"/>
      <c r="E212" s="47"/>
      <c r="F212" s="37"/>
      <c r="G212" s="102"/>
      <c r="H212" s="37"/>
      <c r="K212" s="91"/>
    </row>
    <row r="213" spans="1:11" s="55" customFormat="1" ht="27.75" customHeight="1">
      <c r="A213" s="33" t="s">
        <v>23</v>
      </c>
      <c r="B213" s="49">
        <v>0</v>
      </c>
      <c r="C213" s="49">
        <v>0</v>
      </c>
      <c r="D213" s="49">
        <v>0</v>
      </c>
      <c r="E213" s="49">
        <v>0</v>
      </c>
      <c r="F213" s="23"/>
      <c r="G213" s="102"/>
      <c r="H213" s="23"/>
      <c r="K213" s="92"/>
    </row>
    <row r="214" spans="1:11" s="55" customFormat="1" ht="27.75" customHeight="1">
      <c r="A214" s="35" t="s">
        <v>29</v>
      </c>
      <c r="B214" s="194">
        <v>0</v>
      </c>
      <c r="C214" s="194">
        <v>0</v>
      </c>
      <c r="D214" s="194">
        <v>0</v>
      </c>
      <c r="E214" s="194">
        <v>0</v>
      </c>
      <c r="F214" s="23">
        <v>0</v>
      </c>
      <c r="G214" s="102">
        <v>0</v>
      </c>
      <c r="H214" s="72">
        <v>0</v>
      </c>
      <c r="K214" s="92"/>
    </row>
    <row r="215" spans="1:11" s="51" customFormat="1" ht="27.75" customHeight="1">
      <c r="A215" s="36" t="s">
        <v>30</v>
      </c>
      <c r="B215" s="192">
        <v>0</v>
      </c>
      <c r="C215" s="192">
        <v>0</v>
      </c>
      <c r="D215" s="192">
        <v>0</v>
      </c>
      <c r="E215" s="192">
        <v>0</v>
      </c>
      <c r="F215" s="39">
        <v>0</v>
      </c>
      <c r="G215" s="103">
        <v>0</v>
      </c>
      <c r="H215" s="62">
        <v>0</v>
      </c>
      <c r="K215" s="91"/>
    </row>
    <row r="216" spans="1:11" s="51" customFormat="1" ht="27.75" customHeight="1">
      <c r="A216" s="36" t="s">
        <v>33</v>
      </c>
      <c r="B216" s="47">
        <v>0</v>
      </c>
      <c r="C216" s="47">
        <v>0</v>
      </c>
      <c r="D216" s="47">
        <v>0</v>
      </c>
      <c r="E216" s="47">
        <v>0</v>
      </c>
      <c r="F216" s="37">
        <v>0</v>
      </c>
      <c r="G216" s="102">
        <v>0</v>
      </c>
      <c r="H216" s="62">
        <v>0</v>
      </c>
      <c r="K216" s="91"/>
    </row>
    <row r="217" spans="1:11" s="51" customFormat="1" ht="27.75" customHeight="1">
      <c r="A217" s="36" t="s">
        <v>39</v>
      </c>
      <c r="B217" s="45">
        <v>0</v>
      </c>
      <c r="C217" s="45">
        <v>0</v>
      </c>
      <c r="D217" s="45">
        <v>0</v>
      </c>
      <c r="E217" s="45">
        <v>0</v>
      </c>
      <c r="F217" s="32">
        <v>0</v>
      </c>
      <c r="G217" s="59">
        <v>0</v>
      </c>
      <c r="H217" s="65">
        <v>0</v>
      </c>
      <c r="K217" s="91"/>
    </row>
    <row r="218" spans="1:11" s="51" customFormat="1" ht="27.75" customHeight="1">
      <c r="A218" s="36" t="s">
        <v>11</v>
      </c>
      <c r="B218" s="45">
        <v>0</v>
      </c>
      <c r="C218" s="45">
        <v>0</v>
      </c>
      <c r="D218" s="45">
        <v>0</v>
      </c>
      <c r="E218" s="45">
        <v>0</v>
      </c>
      <c r="F218" s="32">
        <v>0</v>
      </c>
      <c r="G218" s="59">
        <v>0</v>
      </c>
      <c r="H218" s="65">
        <v>0</v>
      </c>
      <c r="K218" s="91"/>
    </row>
    <row r="219" spans="1:11" s="51" customFormat="1" ht="27.75" customHeight="1">
      <c r="A219" s="36" t="s">
        <v>58</v>
      </c>
      <c r="B219" s="45">
        <v>0</v>
      </c>
      <c r="C219" s="45">
        <v>0</v>
      </c>
      <c r="D219" s="45">
        <v>0</v>
      </c>
      <c r="E219" s="45">
        <v>0</v>
      </c>
      <c r="F219" s="32">
        <v>0</v>
      </c>
      <c r="G219" s="59">
        <v>0</v>
      </c>
      <c r="H219" s="65">
        <v>0</v>
      </c>
      <c r="K219" s="91"/>
    </row>
    <row r="220" spans="1:11" s="51" customFormat="1" ht="27.75" customHeight="1">
      <c r="A220" s="36" t="s">
        <v>59</v>
      </c>
      <c r="B220" s="45">
        <v>0</v>
      </c>
      <c r="C220" s="45">
        <v>0</v>
      </c>
      <c r="D220" s="45">
        <v>0</v>
      </c>
      <c r="E220" s="45">
        <v>0</v>
      </c>
      <c r="F220" s="32">
        <v>0</v>
      </c>
      <c r="G220" s="59">
        <v>0</v>
      </c>
      <c r="H220" s="65">
        <v>0</v>
      </c>
      <c r="K220" s="91"/>
    </row>
    <row r="221" spans="1:11" s="55" customFormat="1" ht="27.75" customHeight="1">
      <c r="A221" s="33" t="s">
        <v>10</v>
      </c>
      <c r="B221" s="50">
        <v>0</v>
      </c>
      <c r="C221" s="50">
        <v>0</v>
      </c>
      <c r="D221" s="50">
        <v>0</v>
      </c>
      <c r="E221" s="50">
        <v>0</v>
      </c>
      <c r="F221" s="34">
        <v>410000</v>
      </c>
      <c r="G221" s="102">
        <f>(F221-H221)*100/F221</f>
        <v>-40.24390243902439</v>
      </c>
      <c r="H221" s="34">
        <v>575000</v>
      </c>
      <c r="K221" s="92"/>
    </row>
    <row r="222" spans="1:11" s="55" customFormat="1" ht="27.75" customHeight="1">
      <c r="A222" s="35" t="s">
        <v>12</v>
      </c>
      <c r="B222" s="49">
        <v>0</v>
      </c>
      <c r="C222" s="49">
        <v>0</v>
      </c>
      <c r="D222" s="49">
        <v>0</v>
      </c>
      <c r="E222" s="49">
        <v>0</v>
      </c>
      <c r="F222" s="23">
        <v>0</v>
      </c>
      <c r="G222" s="102">
        <v>0</v>
      </c>
      <c r="H222" s="23">
        <v>0</v>
      </c>
      <c r="K222" s="92"/>
    </row>
    <row r="223" spans="1:11" s="55" customFormat="1" ht="27.75" customHeight="1">
      <c r="A223" s="35" t="s">
        <v>13</v>
      </c>
      <c r="B223" s="49">
        <v>0</v>
      </c>
      <c r="C223" s="49">
        <v>0</v>
      </c>
      <c r="D223" s="49">
        <v>0</v>
      </c>
      <c r="E223" s="49">
        <v>0</v>
      </c>
      <c r="F223" s="23">
        <v>410000</v>
      </c>
      <c r="G223" s="102">
        <f>(F223-H223)*100/F223</f>
        <v>-3.658536585365854</v>
      </c>
      <c r="H223" s="23">
        <v>425000</v>
      </c>
      <c r="K223" s="92"/>
    </row>
    <row r="224" spans="1:11" s="51" customFormat="1" ht="27.75" customHeight="1">
      <c r="A224" s="36" t="s">
        <v>41</v>
      </c>
      <c r="B224" s="47">
        <v>0</v>
      </c>
      <c r="C224" s="47">
        <v>0</v>
      </c>
      <c r="D224" s="47">
        <v>0</v>
      </c>
      <c r="E224" s="47">
        <v>0</v>
      </c>
      <c r="F224" s="37">
        <v>0</v>
      </c>
      <c r="G224" s="102">
        <v>0</v>
      </c>
      <c r="H224" s="37">
        <v>0</v>
      </c>
      <c r="K224" s="91"/>
    </row>
    <row r="225" spans="1:11" s="51" customFormat="1" ht="27.75" customHeight="1">
      <c r="A225" s="36" t="s">
        <v>42</v>
      </c>
      <c r="B225" s="47">
        <v>0</v>
      </c>
      <c r="C225" s="47">
        <v>0</v>
      </c>
      <c r="D225" s="47">
        <v>0</v>
      </c>
      <c r="E225" s="47">
        <v>0</v>
      </c>
      <c r="F225" s="37">
        <v>0</v>
      </c>
      <c r="G225" s="102">
        <v>0</v>
      </c>
      <c r="H225" s="37">
        <v>0</v>
      </c>
      <c r="K225" s="91"/>
    </row>
    <row r="226" spans="1:11" s="51" customFormat="1" ht="27.75" customHeight="1">
      <c r="A226" s="36" t="s">
        <v>43</v>
      </c>
      <c r="B226" s="47">
        <v>0</v>
      </c>
      <c r="C226" s="47">
        <v>0</v>
      </c>
      <c r="D226" s="47">
        <v>0</v>
      </c>
      <c r="E226" s="47">
        <v>0</v>
      </c>
      <c r="F226" s="37">
        <v>410000</v>
      </c>
      <c r="G226" s="102">
        <f>(F226-H226)*100/F226</f>
        <v>-3.658536585365854</v>
      </c>
      <c r="H226" s="37">
        <v>425000</v>
      </c>
      <c r="K226" s="91"/>
    </row>
    <row r="227" spans="1:11" s="51" customFormat="1" ht="27.75" customHeight="1">
      <c r="A227" s="36" t="s">
        <v>44</v>
      </c>
      <c r="B227" s="47">
        <v>0</v>
      </c>
      <c r="C227" s="47">
        <v>0</v>
      </c>
      <c r="D227" s="47">
        <v>0</v>
      </c>
      <c r="E227" s="47">
        <v>0</v>
      </c>
      <c r="F227" s="37">
        <v>0</v>
      </c>
      <c r="G227" s="102">
        <v>0</v>
      </c>
      <c r="H227" s="37">
        <v>0</v>
      </c>
      <c r="K227" s="91"/>
    </row>
    <row r="228" spans="1:11" s="55" customFormat="1" ht="27.75" customHeight="1">
      <c r="A228" s="35" t="s">
        <v>14</v>
      </c>
      <c r="B228" s="49">
        <v>0</v>
      </c>
      <c r="C228" s="49">
        <v>0</v>
      </c>
      <c r="D228" s="49">
        <v>0</v>
      </c>
      <c r="E228" s="49">
        <v>0</v>
      </c>
      <c r="F228" s="23">
        <v>0</v>
      </c>
      <c r="G228" s="102">
        <v>100</v>
      </c>
      <c r="H228" s="23">
        <v>150000</v>
      </c>
      <c r="K228" s="92"/>
    </row>
    <row r="229" spans="1:11" s="55" customFormat="1" ht="27.75" customHeight="1">
      <c r="A229" s="35" t="s">
        <v>15</v>
      </c>
      <c r="B229" s="49">
        <v>0</v>
      </c>
      <c r="C229" s="49">
        <v>0</v>
      </c>
      <c r="D229" s="49">
        <v>0</v>
      </c>
      <c r="E229" s="49">
        <v>0</v>
      </c>
      <c r="F229" s="23">
        <v>0</v>
      </c>
      <c r="G229" s="102">
        <v>0</v>
      </c>
      <c r="H229" s="23">
        <v>0</v>
      </c>
      <c r="K229" s="92"/>
    </row>
    <row r="230" spans="1:11" s="51" customFormat="1" ht="27.75" customHeight="1">
      <c r="A230" s="33" t="s">
        <v>24</v>
      </c>
      <c r="B230" s="47">
        <v>0</v>
      </c>
      <c r="C230" s="47">
        <v>0</v>
      </c>
      <c r="D230" s="47">
        <v>0</v>
      </c>
      <c r="E230" s="47">
        <v>0</v>
      </c>
      <c r="F230" s="37">
        <v>0</v>
      </c>
      <c r="G230" s="102">
        <v>0</v>
      </c>
      <c r="H230" s="37">
        <v>0</v>
      </c>
      <c r="K230" s="91"/>
    </row>
    <row r="231" spans="1:11" s="51" customFormat="1" ht="27.75" customHeight="1">
      <c r="A231" s="36" t="s">
        <v>46</v>
      </c>
      <c r="B231" s="47">
        <v>0</v>
      </c>
      <c r="C231" s="47">
        <v>0</v>
      </c>
      <c r="D231" s="47">
        <v>0</v>
      </c>
      <c r="E231" s="47">
        <v>0</v>
      </c>
      <c r="F231" s="37">
        <v>0</v>
      </c>
      <c r="G231" s="102">
        <v>0</v>
      </c>
      <c r="H231" s="37">
        <v>0</v>
      </c>
      <c r="K231" s="91"/>
    </row>
    <row r="232" spans="1:11" s="51" customFormat="1" ht="27.75" customHeight="1">
      <c r="A232" s="36" t="s">
        <v>45</v>
      </c>
      <c r="B232" s="191">
        <v>0</v>
      </c>
      <c r="C232" s="191">
        <v>0</v>
      </c>
      <c r="D232" s="191">
        <v>0</v>
      </c>
      <c r="E232" s="191">
        <v>0</v>
      </c>
      <c r="F232" s="37">
        <v>0</v>
      </c>
      <c r="G232" s="111">
        <v>0</v>
      </c>
      <c r="H232" s="60">
        <v>0</v>
      </c>
      <c r="K232" s="91"/>
    </row>
    <row r="233" spans="1:11" s="51" customFormat="1" ht="27.75" customHeight="1">
      <c r="A233" s="33" t="s">
        <v>47</v>
      </c>
      <c r="B233" s="45">
        <v>0</v>
      </c>
      <c r="C233" s="45">
        <v>0</v>
      </c>
      <c r="D233" s="45">
        <v>0</v>
      </c>
      <c r="E233" s="45">
        <v>0</v>
      </c>
      <c r="F233" s="32">
        <v>0</v>
      </c>
      <c r="G233" s="59">
        <v>0</v>
      </c>
      <c r="H233" s="32">
        <v>0</v>
      </c>
      <c r="K233" s="91"/>
    </row>
    <row r="234" spans="1:11" s="55" customFormat="1" ht="27.75" customHeight="1">
      <c r="A234" s="35" t="s">
        <v>99</v>
      </c>
      <c r="B234" s="50">
        <v>0</v>
      </c>
      <c r="C234" s="50">
        <v>0</v>
      </c>
      <c r="D234" s="50">
        <v>0</v>
      </c>
      <c r="E234" s="50">
        <v>0</v>
      </c>
      <c r="F234" s="34">
        <v>0</v>
      </c>
      <c r="G234" s="59">
        <v>0</v>
      </c>
      <c r="H234" s="34">
        <v>0</v>
      </c>
      <c r="K234" s="92"/>
    </row>
    <row r="235" spans="1:11" s="55" customFormat="1" ht="27.75" customHeight="1">
      <c r="A235" s="35"/>
      <c r="B235" s="50"/>
      <c r="C235" s="46"/>
      <c r="D235" s="46"/>
      <c r="E235" s="50"/>
      <c r="F235" s="34"/>
      <c r="G235" s="59">
        <v>0</v>
      </c>
      <c r="H235" s="34">
        <v>0</v>
      </c>
      <c r="K235" s="92"/>
    </row>
    <row r="236" spans="1:11" s="51" customFormat="1" ht="27.75" customHeight="1">
      <c r="A236" s="33" t="s">
        <v>25</v>
      </c>
      <c r="B236" s="45">
        <v>0</v>
      </c>
      <c r="C236" s="45">
        <v>0</v>
      </c>
      <c r="D236" s="45">
        <v>0</v>
      </c>
      <c r="E236" s="45">
        <v>0</v>
      </c>
      <c r="F236" s="32">
        <v>0</v>
      </c>
      <c r="G236" s="59">
        <v>0</v>
      </c>
      <c r="H236" s="32">
        <v>0</v>
      </c>
      <c r="K236" s="91"/>
    </row>
    <row r="237" spans="1:11" s="55" customFormat="1" ht="27.75" customHeight="1">
      <c r="A237" s="35" t="s">
        <v>100</v>
      </c>
      <c r="B237" s="49">
        <v>0</v>
      </c>
      <c r="C237" s="49">
        <v>0</v>
      </c>
      <c r="D237" s="49">
        <v>0</v>
      </c>
      <c r="E237" s="49">
        <v>0</v>
      </c>
      <c r="F237" s="23">
        <v>0</v>
      </c>
      <c r="G237" s="102">
        <v>0</v>
      </c>
      <c r="H237" s="23">
        <v>0</v>
      </c>
      <c r="K237" s="92"/>
    </row>
    <row r="238" spans="1:11" s="55" customFormat="1" ht="27.75" customHeight="1">
      <c r="A238" s="35"/>
      <c r="B238" s="49"/>
      <c r="C238" s="43"/>
      <c r="D238" s="43"/>
      <c r="E238" s="49"/>
      <c r="F238" s="23"/>
      <c r="G238" s="102">
        <v>0</v>
      </c>
      <c r="H238" s="23">
        <v>0</v>
      </c>
      <c r="K238" s="92"/>
    </row>
    <row r="239" spans="1:11" s="51" customFormat="1" ht="27.75" customHeight="1">
      <c r="A239" s="48" t="s">
        <v>68</v>
      </c>
      <c r="B239" s="207">
        <v>0</v>
      </c>
      <c r="C239" s="208">
        <v>0</v>
      </c>
      <c r="D239" s="209">
        <v>0</v>
      </c>
      <c r="E239" s="207">
        <v>0</v>
      </c>
      <c r="F239" s="73">
        <v>410000</v>
      </c>
      <c r="G239" s="102">
        <f>(F239-H239)*100/F239</f>
        <v>-40.24390243902439</v>
      </c>
      <c r="H239" s="73">
        <v>575000</v>
      </c>
      <c r="K239" s="91"/>
    </row>
    <row r="240" spans="1:11" s="51" customFormat="1" ht="27.75" customHeight="1">
      <c r="A240" s="24" t="s">
        <v>69</v>
      </c>
      <c r="B240" s="259">
        <f>B209</f>
        <v>714000</v>
      </c>
      <c r="C240" s="260">
        <f>C239+C209</f>
        <v>504000</v>
      </c>
      <c r="D240" s="260">
        <f>D239+D209</f>
        <v>1018650</v>
      </c>
      <c r="E240" s="259">
        <f>E239+E209</f>
        <v>633400</v>
      </c>
      <c r="F240" s="261">
        <v>785000</v>
      </c>
      <c r="G240" s="262">
        <f>(F240-H240)*100/F240</f>
        <v>10.19108280254777</v>
      </c>
      <c r="H240" s="261">
        <v>705000</v>
      </c>
      <c r="K240" s="91"/>
    </row>
    <row r="241" spans="1:11" s="51" customFormat="1" ht="27.75" customHeight="1">
      <c r="A241" s="87" t="s">
        <v>70</v>
      </c>
      <c r="B241" s="49"/>
      <c r="C241" s="43"/>
      <c r="D241" s="43"/>
      <c r="E241" s="49"/>
      <c r="F241" s="23"/>
      <c r="G241" s="102"/>
      <c r="H241" s="23"/>
      <c r="K241" s="91"/>
    </row>
    <row r="242" spans="1:11" s="51" customFormat="1" ht="27.75" customHeight="1">
      <c r="A242" s="35" t="s">
        <v>71</v>
      </c>
      <c r="B242" s="47"/>
      <c r="C242" s="42"/>
      <c r="D242" s="42"/>
      <c r="E242" s="47"/>
      <c r="F242" s="37"/>
      <c r="G242" s="102"/>
      <c r="H242" s="37"/>
      <c r="K242" s="91"/>
    </row>
    <row r="243" spans="1:11" s="51" customFormat="1" ht="27.75" customHeight="1">
      <c r="A243" s="33" t="s">
        <v>23</v>
      </c>
      <c r="B243" s="49">
        <v>0</v>
      </c>
      <c r="C243" s="49">
        <v>0</v>
      </c>
      <c r="D243" s="49">
        <v>0</v>
      </c>
      <c r="E243" s="49">
        <v>0</v>
      </c>
      <c r="F243" s="23">
        <v>0</v>
      </c>
      <c r="G243" s="102">
        <v>0</v>
      </c>
      <c r="H243" s="64">
        <v>0</v>
      </c>
      <c r="K243" s="91"/>
    </row>
    <row r="244" spans="1:11" s="55" customFormat="1" ht="27.75" customHeight="1">
      <c r="A244" s="35" t="s">
        <v>29</v>
      </c>
      <c r="B244" s="49">
        <v>0</v>
      </c>
      <c r="C244" s="49">
        <v>0</v>
      </c>
      <c r="D244" s="49">
        <v>0</v>
      </c>
      <c r="E244" s="49">
        <v>0</v>
      </c>
      <c r="F244" s="23">
        <v>0</v>
      </c>
      <c r="G244" s="102">
        <v>0</v>
      </c>
      <c r="H244" s="64">
        <v>0</v>
      </c>
      <c r="K244" s="92"/>
    </row>
    <row r="245" spans="1:11" s="51" customFormat="1" ht="27.75" customHeight="1">
      <c r="A245" s="36" t="s">
        <v>30</v>
      </c>
      <c r="B245" s="47">
        <v>0</v>
      </c>
      <c r="C245" s="47">
        <v>0</v>
      </c>
      <c r="D245" s="47">
        <v>0</v>
      </c>
      <c r="E245" s="47">
        <v>0</v>
      </c>
      <c r="F245" s="37">
        <v>0</v>
      </c>
      <c r="G245" s="102">
        <v>0</v>
      </c>
      <c r="H245" s="63">
        <v>0</v>
      </c>
      <c r="K245" s="91"/>
    </row>
    <row r="246" spans="1:11" s="51" customFormat="1" ht="27.75" customHeight="1">
      <c r="A246" s="36" t="s">
        <v>33</v>
      </c>
      <c r="B246" s="47">
        <v>0</v>
      </c>
      <c r="C246" s="47">
        <v>0</v>
      </c>
      <c r="D246" s="47">
        <v>0</v>
      </c>
      <c r="E246" s="47">
        <v>0</v>
      </c>
      <c r="F246" s="37">
        <v>0</v>
      </c>
      <c r="G246" s="102">
        <v>0</v>
      </c>
      <c r="H246" s="63">
        <v>0</v>
      </c>
      <c r="K246" s="91"/>
    </row>
    <row r="247" spans="1:11" s="55" customFormat="1" ht="27.75" customHeight="1">
      <c r="A247" s="35" t="s">
        <v>11</v>
      </c>
      <c r="B247" s="194">
        <v>0</v>
      </c>
      <c r="C247" s="194">
        <v>0</v>
      </c>
      <c r="D247" s="194">
        <v>0</v>
      </c>
      <c r="E247" s="194">
        <v>0</v>
      </c>
      <c r="F247" s="23">
        <v>0</v>
      </c>
      <c r="G247" s="102">
        <v>0</v>
      </c>
      <c r="H247" s="74">
        <v>0</v>
      </c>
      <c r="K247" s="92"/>
    </row>
    <row r="248" spans="1:11" s="51" customFormat="1" ht="27.75" customHeight="1">
      <c r="A248" s="36" t="s">
        <v>58</v>
      </c>
      <c r="B248" s="192">
        <v>0</v>
      </c>
      <c r="C248" s="192">
        <v>0</v>
      </c>
      <c r="D248" s="192">
        <v>0</v>
      </c>
      <c r="E248" s="192">
        <v>0</v>
      </c>
      <c r="F248" s="39">
        <v>0</v>
      </c>
      <c r="G248" s="103">
        <v>0</v>
      </c>
      <c r="H248" s="62">
        <v>0</v>
      </c>
      <c r="K248" s="91"/>
    </row>
    <row r="249" spans="1:11" s="51" customFormat="1" ht="27.75" customHeight="1">
      <c r="A249" s="36" t="s">
        <v>59</v>
      </c>
      <c r="B249" s="47">
        <v>0</v>
      </c>
      <c r="C249" s="47">
        <v>0</v>
      </c>
      <c r="D249" s="47">
        <v>0</v>
      </c>
      <c r="E249" s="47">
        <v>0</v>
      </c>
      <c r="F249" s="37">
        <v>0</v>
      </c>
      <c r="G249" s="102">
        <v>0</v>
      </c>
      <c r="H249" s="62">
        <v>0</v>
      </c>
      <c r="K249" s="91"/>
    </row>
    <row r="250" spans="1:11" s="51" customFormat="1" ht="27.75" customHeight="1">
      <c r="A250" s="33" t="s">
        <v>10</v>
      </c>
      <c r="B250" s="49">
        <v>0</v>
      </c>
      <c r="C250" s="49">
        <v>0</v>
      </c>
      <c r="D250" s="43">
        <v>94100</v>
      </c>
      <c r="E250" s="43">
        <v>40000</v>
      </c>
      <c r="F250" s="23">
        <v>400000</v>
      </c>
      <c r="G250" s="102">
        <f>(F250-H250)*100/F250</f>
        <v>0</v>
      </c>
      <c r="H250" s="27">
        <v>400000</v>
      </c>
      <c r="K250" s="91"/>
    </row>
    <row r="251" spans="1:11" s="55" customFormat="1" ht="27.75" customHeight="1">
      <c r="A251" s="35" t="s">
        <v>12</v>
      </c>
      <c r="B251" s="49">
        <v>0</v>
      </c>
      <c r="C251" s="49">
        <v>0</v>
      </c>
      <c r="D251" s="43">
        <v>0</v>
      </c>
      <c r="E251" s="49">
        <v>0</v>
      </c>
      <c r="F251" s="23">
        <v>0</v>
      </c>
      <c r="G251" s="102">
        <v>0</v>
      </c>
      <c r="H251" s="23">
        <v>0</v>
      </c>
      <c r="K251" s="92"/>
    </row>
    <row r="252" spans="1:11" s="55" customFormat="1" ht="27.75" customHeight="1">
      <c r="A252" s="35" t="s">
        <v>13</v>
      </c>
      <c r="B252" s="49">
        <v>0</v>
      </c>
      <c r="C252" s="49">
        <v>0</v>
      </c>
      <c r="D252" s="43">
        <v>94100</v>
      </c>
      <c r="E252" s="43">
        <v>40000</v>
      </c>
      <c r="F252" s="23">
        <v>400000</v>
      </c>
      <c r="G252" s="102">
        <f>(F252-H252)*100/F252</f>
        <v>0</v>
      </c>
      <c r="H252" s="27">
        <v>400000</v>
      </c>
      <c r="K252" s="92"/>
    </row>
    <row r="253" spans="1:11" s="51" customFormat="1" ht="27.75" customHeight="1">
      <c r="A253" s="36" t="s">
        <v>41</v>
      </c>
      <c r="B253" s="47">
        <v>0</v>
      </c>
      <c r="C253" s="47">
        <v>0</v>
      </c>
      <c r="D253" s="47">
        <v>0</v>
      </c>
      <c r="E253" s="47">
        <v>0</v>
      </c>
      <c r="F253" s="37">
        <v>0</v>
      </c>
      <c r="G253" s="102">
        <v>0</v>
      </c>
      <c r="H253" s="37">
        <v>0</v>
      </c>
      <c r="K253" s="91"/>
    </row>
    <row r="254" spans="1:11" s="51" customFormat="1" ht="27.75" customHeight="1">
      <c r="A254" s="36" t="s">
        <v>42</v>
      </c>
      <c r="B254" s="47">
        <v>0</v>
      </c>
      <c r="C254" s="47">
        <v>0</v>
      </c>
      <c r="D254" s="47">
        <v>0</v>
      </c>
      <c r="E254" s="47">
        <v>0</v>
      </c>
      <c r="F254" s="37">
        <v>0</v>
      </c>
      <c r="G254" s="102">
        <v>0</v>
      </c>
      <c r="H254" s="37">
        <v>0</v>
      </c>
      <c r="K254" s="91"/>
    </row>
    <row r="255" spans="1:11" s="51" customFormat="1" ht="27.75" customHeight="1">
      <c r="A255" s="36" t="s">
        <v>43</v>
      </c>
      <c r="B255" s="47">
        <v>0</v>
      </c>
      <c r="C255" s="47">
        <v>0</v>
      </c>
      <c r="D255" s="42">
        <v>94100</v>
      </c>
      <c r="E255" s="42">
        <v>40000</v>
      </c>
      <c r="F255" s="37">
        <v>400000</v>
      </c>
      <c r="G255" s="102">
        <f>(F255-H255)*100/F255</f>
        <v>0</v>
      </c>
      <c r="H255" s="37">
        <v>400000</v>
      </c>
      <c r="K255" s="91"/>
    </row>
    <row r="256" spans="1:11" s="51" customFormat="1" ht="27.75" customHeight="1">
      <c r="A256" s="36" t="s">
        <v>44</v>
      </c>
      <c r="B256" s="47">
        <v>0</v>
      </c>
      <c r="C256" s="47">
        <v>0</v>
      </c>
      <c r="D256" s="47">
        <v>0</v>
      </c>
      <c r="E256" s="47">
        <v>0</v>
      </c>
      <c r="F256" s="37">
        <v>0</v>
      </c>
      <c r="G256" s="102">
        <v>0</v>
      </c>
      <c r="H256" s="37">
        <v>0</v>
      </c>
      <c r="K256" s="91"/>
    </row>
    <row r="257" spans="1:11" s="55" customFormat="1" ht="27.75" customHeight="1">
      <c r="A257" s="35" t="s">
        <v>14</v>
      </c>
      <c r="B257" s="49">
        <v>0</v>
      </c>
      <c r="C257" s="49">
        <v>0</v>
      </c>
      <c r="D257" s="49">
        <v>0</v>
      </c>
      <c r="E257" s="49">
        <v>0</v>
      </c>
      <c r="F257" s="23">
        <v>0</v>
      </c>
      <c r="G257" s="102">
        <v>0</v>
      </c>
      <c r="H257" s="23">
        <v>0</v>
      </c>
      <c r="K257" s="92"/>
    </row>
    <row r="258" spans="1:11" s="55" customFormat="1" ht="27.75" customHeight="1">
      <c r="A258" s="35" t="s">
        <v>15</v>
      </c>
      <c r="B258" s="49">
        <v>0</v>
      </c>
      <c r="C258" s="49">
        <v>0</v>
      </c>
      <c r="D258" s="49">
        <v>0</v>
      </c>
      <c r="E258" s="49">
        <v>0</v>
      </c>
      <c r="F258" s="23">
        <v>0</v>
      </c>
      <c r="G258" s="102">
        <v>0</v>
      </c>
      <c r="H258" s="23">
        <v>0</v>
      </c>
      <c r="K258" s="92"/>
    </row>
    <row r="259" spans="1:11" s="51" customFormat="1" ht="27.75" customHeight="1">
      <c r="A259" s="33" t="s">
        <v>24</v>
      </c>
      <c r="B259" s="47">
        <v>0</v>
      </c>
      <c r="C259" s="47">
        <v>0</v>
      </c>
      <c r="D259" s="47">
        <v>0</v>
      </c>
      <c r="E259" s="47">
        <v>0</v>
      </c>
      <c r="F259" s="37">
        <v>0</v>
      </c>
      <c r="G259" s="102">
        <v>0</v>
      </c>
      <c r="H259" s="37">
        <v>0</v>
      </c>
      <c r="K259" s="91"/>
    </row>
    <row r="260" spans="1:11" s="51" customFormat="1" ht="27.75" customHeight="1">
      <c r="A260" s="36" t="s">
        <v>46</v>
      </c>
      <c r="B260" s="47">
        <v>0</v>
      </c>
      <c r="C260" s="47">
        <v>0</v>
      </c>
      <c r="D260" s="47">
        <v>0</v>
      </c>
      <c r="E260" s="47">
        <v>0</v>
      </c>
      <c r="F260" s="37">
        <v>0</v>
      </c>
      <c r="G260" s="102">
        <v>0</v>
      </c>
      <c r="H260" s="37">
        <v>0</v>
      </c>
      <c r="K260" s="91"/>
    </row>
    <row r="261" spans="1:11" s="51" customFormat="1" ht="27.75" customHeight="1">
      <c r="A261" s="36" t="s">
        <v>45</v>
      </c>
      <c r="B261" s="191">
        <v>0</v>
      </c>
      <c r="C261" s="191">
        <v>0</v>
      </c>
      <c r="D261" s="191">
        <v>0</v>
      </c>
      <c r="E261" s="191">
        <v>0</v>
      </c>
      <c r="F261" s="37">
        <v>0</v>
      </c>
      <c r="G261" s="102">
        <v>0</v>
      </c>
      <c r="H261" s="37">
        <v>0</v>
      </c>
      <c r="K261" s="91"/>
    </row>
    <row r="262" spans="1:11" s="55" customFormat="1" ht="27.75" customHeight="1">
      <c r="A262" s="33" t="s">
        <v>47</v>
      </c>
      <c r="B262" s="195">
        <v>0</v>
      </c>
      <c r="C262" s="220">
        <v>20000</v>
      </c>
      <c r="D262" s="196">
        <v>15000</v>
      </c>
      <c r="E262" s="195">
        <v>10000</v>
      </c>
      <c r="F262" s="56">
        <v>0</v>
      </c>
      <c r="G262" s="235">
        <v>0</v>
      </c>
      <c r="H262" s="56">
        <v>0</v>
      </c>
      <c r="K262" s="92"/>
    </row>
    <row r="263" spans="1:11" s="55" customFormat="1" ht="27.75" customHeight="1">
      <c r="A263" s="35" t="s">
        <v>99</v>
      </c>
      <c r="B263" s="49">
        <v>0</v>
      </c>
      <c r="C263" s="230">
        <v>20000</v>
      </c>
      <c r="D263" s="43">
        <v>15000</v>
      </c>
      <c r="E263" s="49">
        <v>10000</v>
      </c>
      <c r="F263" s="23">
        <v>0</v>
      </c>
      <c r="G263" s="102">
        <v>0</v>
      </c>
      <c r="H263" s="23">
        <v>0</v>
      </c>
      <c r="K263" s="92"/>
    </row>
    <row r="264" spans="1:11" s="55" customFormat="1" ht="27.75" customHeight="1">
      <c r="A264" s="35"/>
      <c r="B264" s="49"/>
      <c r="C264" s="197"/>
      <c r="D264" s="43"/>
      <c r="E264" s="49"/>
      <c r="F264" s="23"/>
      <c r="G264" s="102"/>
      <c r="H264" s="57"/>
      <c r="K264" s="92"/>
    </row>
    <row r="265" spans="1:11" s="55" customFormat="1" ht="27.75" customHeight="1">
      <c r="A265" s="35"/>
      <c r="B265" s="49"/>
      <c r="C265" s="197"/>
      <c r="D265" s="43"/>
      <c r="E265" s="49"/>
      <c r="F265" s="23"/>
      <c r="G265" s="102"/>
      <c r="H265" s="57"/>
      <c r="K265" s="92"/>
    </row>
    <row r="266" spans="1:11" s="55" customFormat="1" ht="27.75" customHeight="1">
      <c r="A266" s="35"/>
      <c r="B266" s="49"/>
      <c r="C266" s="197"/>
      <c r="D266" s="43"/>
      <c r="E266" s="49"/>
      <c r="F266" s="23"/>
      <c r="G266" s="102"/>
      <c r="H266" s="57"/>
      <c r="K266" s="92"/>
    </row>
    <row r="267" spans="1:11" s="55" customFormat="1" ht="27.75" customHeight="1">
      <c r="A267" s="33" t="s">
        <v>25</v>
      </c>
      <c r="B267" s="49">
        <v>0</v>
      </c>
      <c r="C267" s="49">
        <v>0</v>
      </c>
      <c r="D267" s="49">
        <v>0</v>
      </c>
      <c r="E267" s="49">
        <v>0</v>
      </c>
      <c r="F267" s="23">
        <v>0</v>
      </c>
      <c r="G267" s="102"/>
      <c r="H267" s="27">
        <v>0</v>
      </c>
      <c r="K267" s="92"/>
    </row>
    <row r="268" spans="1:11" s="55" customFormat="1" ht="27.75" customHeight="1">
      <c r="A268" s="35" t="s">
        <v>100</v>
      </c>
      <c r="B268" s="49">
        <v>0</v>
      </c>
      <c r="C268" s="49">
        <v>0</v>
      </c>
      <c r="D268" s="49">
        <v>0</v>
      </c>
      <c r="E268" s="49">
        <v>0</v>
      </c>
      <c r="F268" s="23">
        <v>0</v>
      </c>
      <c r="G268" s="102"/>
      <c r="H268" s="27">
        <v>0</v>
      </c>
      <c r="K268" s="92"/>
    </row>
    <row r="269" spans="1:11" s="51" customFormat="1" ht="27.75" customHeight="1">
      <c r="A269" s="48" t="s">
        <v>72</v>
      </c>
      <c r="B269" s="49">
        <v>0</v>
      </c>
      <c r="C269" s="220">
        <f>C262+C250</f>
        <v>20000</v>
      </c>
      <c r="D269" s="43">
        <f>D262+D250</f>
        <v>109100</v>
      </c>
      <c r="E269" s="49">
        <f>E262+E250</f>
        <v>50000</v>
      </c>
      <c r="F269" s="23">
        <v>400000</v>
      </c>
      <c r="G269" s="109">
        <v>0</v>
      </c>
      <c r="H269" s="27">
        <v>400000</v>
      </c>
      <c r="K269" s="91"/>
    </row>
    <row r="270" spans="1:11" s="51" customFormat="1" ht="27.75" customHeight="1">
      <c r="A270" s="24" t="s">
        <v>73</v>
      </c>
      <c r="B270" s="251">
        <v>0</v>
      </c>
      <c r="C270" s="257">
        <f>C269</f>
        <v>20000</v>
      </c>
      <c r="D270" s="253">
        <f>D269</f>
        <v>109100</v>
      </c>
      <c r="E270" s="251">
        <f>E269</f>
        <v>50000</v>
      </c>
      <c r="F270" s="254">
        <v>400000</v>
      </c>
      <c r="G270" s="263">
        <v>0</v>
      </c>
      <c r="H270" s="264">
        <v>400000</v>
      </c>
      <c r="K270" s="91"/>
    </row>
    <row r="271" spans="1:11" s="51" customFormat="1" ht="27.75" customHeight="1">
      <c r="A271" s="48"/>
      <c r="B271" s="47"/>
      <c r="C271" s="191"/>
      <c r="D271" s="43"/>
      <c r="E271" s="47"/>
      <c r="F271" s="37"/>
      <c r="G271" s="102"/>
      <c r="H271" s="44"/>
      <c r="K271" s="91"/>
    </row>
    <row r="272" spans="1:11" s="51" customFormat="1" ht="27.75" customHeight="1">
      <c r="A272" s="87" t="s">
        <v>196</v>
      </c>
      <c r="B272" s="49"/>
      <c r="C272" s="43"/>
      <c r="D272" s="43"/>
      <c r="E272" s="49"/>
      <c r="F272" s="53"/>
      <c r="G272" s="53"/>
      <c r="H272" s="53"/>
      <c r="K272" s="91"/>
    </row>
    <row r="273" spans="1:11" s="51" customFormat="1" ht="27.75" customHeight="1">
      <c r="A273" s="35" t="s">
        <v>75</v>
      </c>
      <c r="B273" s="47">
        <v>0</v>
      </c>
      <c r="C273" s="47">
        <v>0</v>
      </c>
      <c r="D273" s="47">
        <v>0</v>
      </c>
      <c r="E273" s="47">
        <v>0</v>
      </c>
      <c r="F273" s="37">
        <v>0</v>
      </c>
      <c r="G273" s="102">
        <v>0</v>
      </c>
      <c r="H273" s="37">
        <v>0</v>
      </c>
      <c r="K273" s="91"/>
    </row>
    <row r="274" spans="1:11" s="51" customFormat="1" ht="27.75" customHeight="1">
      <c r="A274" s="33" t="s">
        <v>23</v>
      </c>
      <c r="B274" s="49">
        <v>527140</v>
      </c>
      <c r="C274" s="49">
        <v>446360</v>
      </c>
      <c r="D274" s="49">
        <v>402730</v>
      </c>
      <c r="E274" s="49">
        <v>439020</v>
      </c>
      <c r="F274" s="23">
        <v>1219140</v>
      </c>
      <c r="G274" s="232">
        <f>(F274-H274)*100/F274</f>
        <v>-11.875584428367537</v>
      </c>
      <c r="H274" s="23">
        <v>1363920</v>
      </c>
      <c r="K274" s="91"/>
    </row>
    <row r="275" spans="1:11" s="55" customFormat="1" ht="27.75" customHeight="1">
      <c r="A275" s="35" t="s">
        <v>29</v>
      </c>
      <c r="B275" s="49">
        <v>0</v>
      </c>
      <c r="C275" s="49">
        <v>0</v>
      </c>
      <c r="D275" s="49">
        <v>0</v>
      </c>
      <c r="E275" s="49">
        <v>0</v>
      </c>
      <c r="F275" s="23">
        <v>0</v>
      </c>
      <c r="G275" s="102">
        <v>0</v>
      </c>
      <c r="H275" s="23">
        <v>0</v>
      </c>
      <c r="K275" s="92"/>
    </row>
    <row r="276" spans="1:11" s="51" customFormat="1" ht="27.75" customHeight="1">
      <c r="A276" s="36" t="s">
        <v>30</v>
      </c>
      <c r="B276" s="47">
        <v>0</v>
      </c>
      <c r="C276" s="47">
        <v>0</v>
      </c>
      <c r="D276" s="47">
        <v>0</v>
      </c>
      <c r="E276" s="47">
        <v>0</v>
      </c>
      <c r="F276" s="37">
        <v>0</v>
      </c>
      <c r="G276" s="102">
        <v>0</v>
      </c>
      <c r="H276" s="37">
        <v>0</v>
      </c>
      <c r="K276" s="91"/>
    </row>
    <row r="277" spans="1:11" s="51" customFormat="1" ht="27.75" customHeight="1">
      <c r="A277" s="36" t="s">
        <v>33</v>
      </c>
      <c r="B277" s="47">
        <v>0</v>
      </c>
      <c r="C277" s="47">
        <v>0</v>
      </c>
      <c r="D277" s="47">
        <v>0</v>
      </c>
      <c r="E277" s="47">
        <v>0</v>
      </c>
      <c r="F277" s="37">
        <v>0</v>
      </c>
      <c r="G277" s="102">
        <v>0</v>
      </c>
      <c r="H277" s="37">
        <v>0</v>
      </c>
      <c r="K277" s="91"/>
    </row>
    <row r="278" spans="1:11" s="55" customFormat="1" ht="27.75" customHeight="1">
      <c r="A278" s="35" t="s">
        <v>11</v>
      </c>
      <c r="B278" s="49">
        <v>527140</v>
      </c>
      <c r="C278" s="236">
        <f>C279+C280+C282+C283</f>
        <v>446360</v>
      </c>
      <c r="D278" s="236">
        <f>D279+D280+D283</f>
        <v>402730</v>
      </c>
      <c r="E278" s="236">
        <f>E279+E283</f>
        <v>439020</v>
      </c>
      <c r="F278" s="23">
        <v>1219140</v>
      </c>
      <c r="G278" s="232">
        <f>(F278-H278)*100/F278</f>
        <v>-11.875584428367537</v>
      </c>
      <c r="H278" s="70">
        <v>1363920</v>
      </c>
      <c r="K278" s="92"/>
    </row>
    <row r="279" spans="1:11" s="51" customFormat="1" ht="27.75" customHeight="1">
      <c r="A279" s="36" t="s">
        <v>34</v>
      </c>
      <c r="B279" s="192">
        <v>310620</v>
      </c>
      <c r="C279" s="221">
        <v>330720</v>
      </c>
      <c r="D279" s="42">
        <v>354260</v>
      </c>
      <c r="E279" s="42">
        <v>395460</v>
      </c>
      <c r="F279" s="39">
        <v>722820</v>
      </c>
      <c r="G279" s="102">
        <f>(F279-H279)*100/F279</f>
        <v>-6.781771395368142</v>
      </c>
      <c r="H279" s="40">
        <v>771840</v>
      </c>
      <c r="K279" s="91"/>
    </row>
    <row r="280" spans="1:11" s="51" customFormat="1" ht="27.75" customHeight="1">
      <c r="A280" s="36" t="s">
        <v>35</v>
      </c>
      <c r="B280" s="47">
        <v>99274</v>
      </c>
      <c r="C280" s="192">
        <v>14160</v>
      </c>
      <c r="D280" s="192">
        <v>6070</v>
      </c>
      <c r="E280" s="192">
        <v>0</v>
      </c>
      <c r="F280" s="37">
        <v>215460</v>
      </c>
      <c r="G280" s="102">
        <f>(F280-H280)*100/F280</f>
        <v>83.29156223893067</v>
      </c>
      <c r="H280" s="40">
        <v>36000</v>
      </c>
      <c r="K280" s="91"/>
    </row>
    <row r="281" spans="1:11" s="51" customFormat="1" ht="27.75" customHeight="1">
      <c r="A281" s="36" t="s">
        <v>36</v>
      </c>
      <c r="B281" s="47">
        <v>0</v>
      </c>
      <c r="C281" s="47">
        <v>0</v>
      </c>
      <c r="D281" s="47">
        <v>0</v>
      </c>
      <c r="E281" s="47">
        <v>0</v>
      </c>
      <c r="F281" s="37">
        <v>0</v>
      </c>
      <c r="G281" s="102">
        <v>0</v>
      </c>
      <c r="H281" s="40">
        <v>42000</v>
      </c>
      <c r="K281" s="91"/>
    </row>
    <row r="282" spans="1:11" s="51" customFormat="1" ht="27.75" customHeight="1">
      <c r="A282" s="36" t="s">
        <v>39</v>
      </c>
      <c r="B282" s="47">
        <v>80520</v>
      </c>
      <c r="C282" s="47">
        <v>83760</v>
      </c>
      <c r="D282" s="47">
        <v>0</v>
      </c>
      <c r="E282" s="47">
        <v>0</v>
      </c>
      <c r="F282" s="37">
        <v>180960</v>
      </c>
      <c r="G282" s="102">
        <f aca="true" t="shared" si="1" ref="G282:G287">(F282-H282)*100/F282</f>
        <v>-115.64986737400531</v>
      </c>
      <c r="H282" s="44">
        <v>390240</v>
      </c>
      <c r="K282" s="91"/>
    </row>
    <row r="283" spans="1:11" s="51" customFormat="1" ht="27.75" customHeight="1">
      <c r="A283" s="36" t="s">
        <v>40</v>
      </c>
      <c r="B283" s="47">
        <v>36726</v>
      </c>
      <c r="C283" s="221">
        <v>17720</v>
      </c>
      <c r="D283" s="42">
        <v>42400</v>
      </c>
      <c r="E283" s="47">
        <v>43560</v>
      </c>
      <c r="F283" s="37">
        <v>99900</v>
      </c>
      <c r="G283" s="102">
        <f t="shared" si="1"/>
        <v>-23.963963963963963</v>
      </c>
      <c r="H283" s="44">
        <v>123840</v>
      </c>
      <c r="K283" s="91"/>
    </row>
    <row r="284" spans="1:11" s="51" customFormat="1" ht="27.75" customHeight="1">
      <c r="A284" s="33" t="s">
        <v>10</v>
      </c>
      <c r="B284" s="49">
        <f>B285+B286+B291</f>
        <v>19900</v>
      </c>
      <c r="C284" s="194">
        <f>C285+C291+C292</f>
        <v>0</v>
      </c>
      <c r="D284" s="43">
        <f>D285+D286+D291+D292</f>
        <v>748352</v>
      </c>
      <c r="E284" s="49">
        <f>E285+E286+E291+E292</f>
        <v>937207</v>
      </c>
      <c r="F284" s="23">
        <v>650000</v>
      </c>
      <c r="G284" s="232">
        <f t="shared" si="1"/>
        <v>-72.3076923076923</v>
      </c>
      <c r="H284" s="44">
        <v>1120000</v>
      </c>
      <c r="K284" s="91"/>
    </row>
    <row r="285" spans="1:11" s="55" customFormat="1" ht="27.75" customHeight="1">
      <c r="A285" s="35" t="s">
        <v>12</v>
      </c>
      <c r="B285" s="49">
        <v>0</v>
      </c>
      <c r="C285" s="194">
        <v>0</v>
      </c>
      <c r="D285" s="43">
        <v>0</v>
      </c>
      <c r="E285" s="49">
        <v>0</v>
      </c>
      <c r="F285" s="23">
        <v>140000</v>
      </c>
      <c r="G285" s="232">
        <f t="shared" si="1"/>
        <v>-214.28571428571428</v>
      </c>
      <c r="H285" s="27">
        <v>440000</v>
      </c>
      <c r="K285" s="92"/>
    </row>
    <row r="286" spans="1:11" s="55" customFormat="1" ht="27.75" customHeight="1">
      <c r="A286" s="35" t="s">
        <v>13</v>
      </c>
      <c r="B286" s="49">
        <v>6400</v>
      </c>
      <c r="C286" s="220">
        <f>C287+C289+C290</f>
        <v>1218510</v>
      </c>
      <c r="D286" s="43">
        <f>D287+D289+D290</f>
        <v>599080</v>
      </c>
      <c r="E286" s="49">
        <f>E287+E289+E290</f>
        <v>937207</v>
      </c>
      <c r="F286" s="23">
        <v>120000</v>
      </c>
      <c r="G286" s="232">
        <f t="shared" si="1"/>
        <v>-50</v>
      </c>
      <c r="H286" s="27">
        <v>180000</v>
      </c>
      <c r="K286" s="92"/>
    </row>
    <row r="287" spans="1:11" s="51" customFormat="1" ht="28.5" customHeight="1">
      <c r="A287" s="36" t="s">
        <v>41</v>
      </c>
      <c r="B287" s="47">
        <v>4000</v>
      </c>
      <c r="C287" s="221">
        <v>50000</v>
      </c>
      <c r="D287" s="42">
        <v>6400</v>
      </c>
      <c r="E287" s="47">
        <v>3700</v>
      </c>
      <c r="F287" s="37">
        <v>70000</v>
      </c>
      <c r="G287" s="102">
        <f t="shared" si="1"/>
        <v>-42.857142857142854</v>
      </c>
      <c r="H287" s="44">
        <v>100000</v>
      </c>
      <c r="K287" s="91"/>
    </row>
    <row r="288" spans="1:11" s="51" customFormat="1" ht="27.75" customHeight="1">
      <c r="A288" s="36" t="s">
        <v>42</v>
      </c>
      <c r="B288" s="49">
        <v>0</v>
      </c>
      <c r="C288" s="191">
        <v>0</v>
      </c>
      <c r="D288" s="42">
        <v>0</v>
      </c>
      <c r="E288" s="47">
        <v>0</v>
      </c>
      <c r="F288" s="37">
        <v>0</v>
      </c>
      <c r="G288" s="102">
        <v>0</v>
      </c>
      <c r="H288" s="44">
        <v>0</v>
      </c>
      <c r="K288" s="91"/>
    </row>
    <row r="289" spans="1:11" s="51" customFormat="1" ht="27.75" customHeight="1">
      <c r="A289" s="36" t="s">
        <v>43</v>
      </c>
      <c r="B289" s="47">
        <v>2400</v>
      </c>
      <c r="C289" s="42">
        <v>241240</v>
      </c>
      <c r="D289" s="42">
        <v>8680</v>
      </c>
      <c r="E289" s="47">
        <v>6800</v>
      </c>
      <c r="F289" s="37">
        <v>20000</v>
      </c>
      <c r="G289" s="102">
        <f>(F289-H289)*100/F289</f>
        <v>-50</v>
      </c>
      <c r="H289" s="37">
        <v>30000</v>
      </c>
      <c r="K289" s="91"/>
    </row>
    <row r="290" spans="1:11" s="51" customFormat="1" ht="27.75" customHeight="1">
      <c r="A290" s="36" t="s">
        <v>44</v>
      </c>
      <c r="B290" s="49">
        <v>0</v>
      </c>
      <c r="C290" s="42">
        <v>927270</v>
      </c>
      <c r="D290" s="42">
        <v>584000</v>
      </c>
      <c r="E290" s="47">
        <v>926707</v>
      </c>
      <c r="F290" s="37">
        <v>30000</v>
      </c>
      <c r="G290" s="102">
        <f>(F290-H290)*100/F290</f>
        <v>-66.66666666666667</v>
      </c>
      <c r="H290" s="37">
        <v>50000</v>
      </c>
      <c r="K290" s="91"/>
    </row>
    <row r="291" spans="1:11" s="55" customFormat="1" ht="27.75" customHeight="1">
      <c r="A291" s="35" t="s">
        <v>14</v>
      </c>
      <c r="B291" s="49">
        <v>13500</v>
      </c>
      <c r="C291" s="43">
        <v>0</v>
      </c>
      <c r="D291" s="43">
        <v>149272</v>
      </c>
      <c r="E291" s="49">
        <v>0</v>
      </c>
      <c r="F291" s="23">
        <v>390000</v>
      </c>
      <c r="G291" s="232">
        <f>(F291-H291)*100/F291</f>
        <v>-28.205128205128204</v>
      </c>
      <c r="H291" s="23">
        <v>500000</v>
      </c>
      <c r="K291" s="92"/>
    </row>
    <row r="292" spans="1:11" s="55" customFormat="1" ht="27.75" customHeight="1">
      <c r="A292" s="35" t="s">
        <v>15</v>
      </c>
      <c r="B292" s="49">
        <v>0</v>
      </c>
      <c r="C292" s="43">
        <v>0</v>
      </c>
      <c r="D292" s="43">
        <v>0</v>
      </c>
      <c r="E292" s="49">
        <v>0</v>
      </c>
      <c r="F292" s="23">
        <v>0</v>
      </c>
      <c r="G292" s="109" t="s">
        <v>105</v>
      </c>
      <c r="H292" s="97" t="s">
        <v>105</v>
      </c>
      <c r="K292" s="92"/>
    </row>
    <row r="293" spans="1:11" s="51" customFormat="1" ht="27.75" customHeight="1">
      <c r="A293" s="33" t="s">
        <v>24</v>
      </c>
      <c r="B293" s="49">
        <v>0</v>
      </c>
      <c r="C293" s="43">
        <f>C294+C295</f>
        <v>11522240</v>
      </c>
      <c r="D293" s="43">
        <f>D295</f>
        <v>8775000</v>
      </c>
      <c r="E293" s="49">
        <v>0</v>
      </c>
      <c r="F293" s="23">
        <v>5262000</v>
      </c>
      <c r="G293" s="232">
        <f>(F293-H293)*100/F293</f>
        <v>91.39756746484227</v>
      </c>
      <c r="H293" s="23">
        <v>452660</v>
      </c>
      <c r="K293" s="91"/>
    </row>
    <row r="294" spans="1:11" s="51" customFormat="1" ht="27.75" customHeight="1">
      <c r="A294" s="36" t="s">
        <v>46</v>
      </c>
      <c r="B294" s="49">
        <v>0</v>
      </c>
      <c r="C294" s="221">
        <v>115500</v>
      </c>
      <c r="D294" s="42">
        <v>0</v>
      </c>
      <c r="E294" s="47">
        <v>0</v>
      </c>
      <c r="F294" s="37">
        <v>260000</v>
      </c>
      <c r="G294" s="102">
        <f>(F294-H294)*100/F294</f>
        <v>62.5</v>
      </c>
      <c r="H294" s="37">
        <v>97500</v>
      </c>
      <c r="K294" s="91"/>
    </row>
    <row r="295" spans="1:11" s="51" customFormat="1" ht="27.75" customHeight="1">
      <c r="A295" s="36" t="s">
        <v>45</v>
      </c>
      <c r="B295" s="49">
        <v>0</v>
      </c>
      <c r="C295" s="42">
        <v>11406740</v>
      </c>
      <c r="D295" s="42">
        <v>8775000</v>
      </c>
      <c r="E295" s="47">
        <v>0</v>
      </c>
      <c r="F295" s="37">
        <v>5002000</v>
      </c>
      <c r="G295" s="102">
        <f>(F295-H295)*100/F295</f>
        <v>92.89964014394242</v>
      </c>
      <c r="H295" s="38">
        <v>355160</v>
      </c>
      <c r="K295" s="91"/>
    </row>
    <row r="296" spans="1:11" s="55" customFormat="1" ht="27.75" customHeight="1">
      <c r="A296" s="33" t="s">
        <v>47</v>
      </c>
      <c r="B296" s="49">
        <v>629685.37</v>
      </c>
      <c r="C296" s="220">
        <v>799144.48</v>
      </c>
      <c r="D296" s="196">
        <v>800000</v>
      </c>
      <c r="E296" s="195">
        <v>80000</v>
      </c>
      <c r="F296" s="56">
        <v>0</v>
      </c>
      <c r="G296" s="237">
        <v>0</v>
      </c>
      <c r="H296" s="57">
        <v>0</v>
      </c>
      <c r="K296" s="92"/>
    </row>
    <row r="297" spans="1:11" s="55" customFormat="1" ht="27.75" customHeight="1">
      <c r="A297" s="35" t="s">
        <v>99</v>
      </c>
      <c r="B297" s="49">
        <v>629685.37</v>
      </c>
      <c r="C297" s="230">
        <v>799144.48</v>
      </c>
      <c r="D297" s="43">
        <v>800000</v>
      </c>
      <c r="E297" s="49">
        <v>80000</v>
      </c>
      <c r="F297" s="23">
        <v>0</v>
      </c>
      <c r="G297" s="108">
        <v>0</v>
      </c>
      <c r="H297" s="57">
        <v>0</v>
      </c>
      <c r="K297" s="92"/>
    </row>
    <row r="298" spans="1:11" s="51" customFormat="1" ht="27.75" customHeight="1">
      <c r="A298" s="33" t="s">
        <v>25</v>
      </c>
      <c r="B298" s="49">
        <v>0</v>
      </c>
      <c r="C298" s="191">
        <v>0</v>
      </c>
      <c r="D298" s="43"/>
      <c r="E298" s="47"/>
      <c r="F298" s="37">
        <v>0</v>
      </c>
      <c r="G298" s="109">
        <v>0</v>
      </c>
      <c r="H298" s="44">
        <v>0</v>
      </c>
      <c r="K298" s="91"/>
    </row>
    <row r="299" spans="1:11" s="55" customFormat="1" ht="27.75" customHeight="1">
      <c r="A299" s="35" t="s">
        <v>100</v>
      </c>
      <c r="B299" s="49">
        <v>0</v>
      </c>
      <c r="C299" s="194">
        <v>0</v>
      </c>
      <c r="D299" s="43"/>
      <c r="E299" s="49"/>
      <c r="F299" s="23">
        <v>0</v>
      </c>
      <c r="G299" s="109">
        <v>0</v>
      </c>
      <c r="H299" s="27">
        <v>0</v>
      </c>
      <c r="K299" s="92"/>
    </row>
    <row r="300" spans="1:11" s="55" customFormat="1" ht="27.75" customHeight="1">
      <c r="A300" s="48" t="s">
        <v>76</v>
      </c>
      <c r="B300" s="49">
        <f>B298+B296+B293+B274</f>
        <v>1156825.37</v>
      </c>
      <c r="C300" s="220">
        <f>C296+C293+C284+C274</f>
        <v>12767744.48</v>
      </c>
      <c r="D300" s="43">
        <f>D296+D293+D284+D274</f>
        <v>10726082</v>
      </c>
      <c r="E300" s="49">
        <f>E296+E293+E284+E274</f>
        <v>1456227</v>
      </c>
      <c r="F300" s="23">
        <v>7131140</v>
      </c>
      <c r="G300" s="232">
        <f>(F300-H300)*100/F300</f>
        <v>58.8203288674742</v>
      </c>
      <c r="H300" s="27">
        <v>2936580</v>
      </c>
      <c r="K300" s="92"/>
    </row>
    <row r="301" spans="1:11" s="55" customFormat="1" ht="27.75" customHeight="1">
      <c r="A301" s="48"/>
      <c r="B301" s="49"/>
      <c r="C301" s="194"/>
      <c r="D301" s="43"/>
      <c r="E301" s="49"/>
      <c r="F301" s="23"/>
      <c r="G301" s="98"/>
      <c r="H301" s="27"/>
      <c r="K301" s="92"/>
    </row>
    <row r="302" spans="1:11" s="51" customFormat="1" ht="27.75" customHeight="1">
      <c r="A302" s="35" t="s">
        <v>74</v>
      </c>
      <c r="B302" s="47"/>
      <c r="C302" s="191"/>
      <c r="D302" s="42"/>
      <c r="E302" s="47"/>
      <c r="F302" s="37"/>
      <c r="G302" s="98"/>
      <c r="H302" s="44"/>
      <c r="K302" s="91"/>
    </row>
    <row r="303" spans="1:11" s="51" customFormat="1" ht="27.75" customHeight="1">
      <c r="A303" s="35" t="s">
        <v>77</v>
      </c>
      <c r="B303" s="47"/>
      <c r="C303" s="191"/>
      <c r="D303" s="42"/>
      <c r="E303" s="47"/>
      <c r="F303" s="37"/>
      <c r="G303" s="98"/>
      <c r="H303" s="44"/>
      <c r="K303" s="91"/>
    </row>
    <row r="304" spans="1:11" s="51" customFormat="1" ht="27.75" customHeight="1">
      <c r="A304" s="33" t="s">
        <v>23</v>
      </c>
      <c r="B304" s="49">
        <v>0</v>
      </c>
      <c r="C304" s="194">
        <v>0</v>
      </c>
      <c r="D304" s="43">
        <v>0</v>
      </c>
      <c r="E304" s="49">
        <v>0</v>
      </c>
      <c r="F304" s="23"/>
      <c r="G304" s="98"/>
      <c r="H304" s="27"/>
      <c r="K304" s="91"/>
    </row>
    <row r="305" spans="1:11" s="55" customFormat="1" ht="27.75" customHeight="1">
      <c r="A305" s="35" t="s">
        <v>29</v>
      </c>
      <c r="B305" s="49">
        <v>0</v>
      </c>
      <c r="C305" s="194">
        <v>0</v>
      </c>
      <c r="D305" s="43">
        <v>0</v>
      </c>
      <c r="E305" s="49">
        <v>0</v>
      </c>
      <c r="F305" s="23">
        <v>0</v>
      </c>
      <c r="G305" s="23">
        <v>0</v>
      </c>
      <c r="H305" s="23">
        <v>0</v>
      </c>
      <c r="K305" s="92"/>
    </row>
    <row r="306" spans="1:11" s="51" customFormat="1" ht="27.75" customHeight="1">
      <c r="A306" s="36" t="s">
        <v>30</v>
      </c>
      <c r="B306" s="49">
        <v>0</v>
      </c>
      <c r="C306" s="194">
        <v>0</v>
      </c>
      <c r="D306" s="43">
        <v>0</v>
      </c>
      <c r="E306" s="49">
        <v>0</v>
      </c>
      <c r="F306" s="37">
        <v>0</v>
      </c>
      <c r="G306" s="37">
        <v>0</v>
      </c>
      <c r="H306" s="37">
        <v>0</v>
      </c>
      <c r="K306" s="91"/>
    </row>
    <row r="307" spans="1:11" s="51" customFormat="1" ht="27.75" customHeight="1">
      <c r="A307" s="36" t="s">
        <v>33</v>
      </c>
      <c r="B307" s="49">
        <v>0</v>
      </c>
      <c r="C307" s="194">
        <v>0</v>
      </c>
      <c r="D307" s="43">
        <v>0</v>
      </c>
      <c r="E307" s="49">
        <v>0</v>
      </c>
      <c r="F307" s="37">
        <v>0</v>
      </c>
      <c r="G307" s="37">
        <v>0</v>
      </c>
      <c r="H307" s="37">
        <v>0</v>
      </c>
      <c r="K307" s="91"/>
    </row>
    <row r="308" spans="1:11" s="55" customFormat="1" ht="27.75" customHeight="1">
      <c r="A308" s="35" t="s">
        <v>11</v>
      </c>
      <c r="B308" s="49">
        <v>0</v>
      </c>
      <c r="C308" s="194">
        <v>0</v>
      </c>
      <c r="D308" s="43">
        <v>0</v>
      </c>
      <c r="E308" s="49">
        <v>0</v>
      </c>
      <c r="F308" s="23">
        <v>0</v>
      </c>
      <c r="G308" s="23">
        <v>0</v>
      </c>
      <c r="H308" s="23">
        <v>0</v>
      </c>
      <c r="K308" s="92"/>
    </row>
    <row r="309" spans="1:11" s="51" customFormat="1" ht="27.75" customHeight="1">
      <c r="A309" s="36" t="s">
        <v>58</v>
      </c>
      <c r="B309" s="49">
        <v>0</v>
      </c>
      <c r="C309" s="194">
        <v>0</v>
      </c>
      <c r="D309" s="43">
        <v>0</v>
      </c>
      <c r="E309" s="49">
        <v>0</v>
      </c>
      <c r="F309" s="37">
        <v>0</v>
      </c>
      <c r="G309" s="37">
        <v>0</v>
      </c>
      <c r="H309" s="37">
        <v>0</v>
      </c>
      <c r="K309" s="91"/>
    </row>
    <row r="310" spans="1:11" s="51" customFormat="1" ht="27.75" customHeight="1">
      <c r="A310" s="36" t="s">
        <v>59</v>
      </c>
      <c r="B310" s="49">
        <v>0</v>
      </c>
      <c r="C310" s="194">
        <v>0</v>
      </c>
      <c r="D310" s="43">
        <v>0</v>
      </c>
      <c r="E310" s="49">
        <v>0</v>
      </c>
      <c r="F310" s="37">
        <v>0</v>
      </c>
      <c r="G310" s="37">
        <v>0</v>
      </c>
      <c r="H310" s="37">
        <v>0</v>
      </c>
      <c r="K310" s="91"/>
    </row>
    <row r="311" spans="1:11" s="51" customFormat="1" ht="27.75" customHeight="1">
      <c r="A311" s="33" t="s">
        <v>10</v>
      </c>
      <c r="B311" s="49">
        <v>0</v>
      </c>
      <c r="C311" s="194">
        <v>0</v>
      </c>
      <c r="D311" s="43">
        <v>0</v>
      </c>
      <c r="E311" s="49">
        <v>0</v>
      </c>
      <c r="F311" s="56">
        <v>0</v>
      </c>
      <c r="G311" s="56">
        <v>0</v>
      </c>
      <c r="H311" s="56">
        <v>0</v>
      </c>
      <c r="K311" s="91"/>
    </row>
    <row r="312" spans="1:11" s="55" customFormat="1" ht="27.75" customHeight="1">
      <c r="A312" s="35" t="s">
        <v>12</v>
      </c>
      <c r="B312" s="49">
        <v>0</v>
      </c>
      <c r="C312" s="194">
        <v>0</v>
      </c>
      <c r="D312" s="43">
        <v>0</v>
      </c>
      <c r="E312" s="49">
        <v>0</v>
      </c>
      <c r="F312" s="23">
        <v>0</v>
      </c>
      <c r="G312" s="23">
        <v>0</v>
      </c>
      <c r="H312" s="23">
        <v>0</v>
      </c>
      <c r="K312" s="92"/>
    </row>
    <row r="313" spans="1:11" s="55" customFormat="1" ht="27.75" customHeight="1">
      <c r="A313" s="35" t="s">
        <v>13</v>
      </c>
      <c r="B313" s="49">
        <v>0</v>
      </c>
      <c r="C313" s="194">
        <v>0</v>
      </c>
      <c r="D313" s="43">
        <v>0</v>
      </c>
      <c r="E313" s="49">
        <v>0</v>
      </c>
      <c r="F313" s="23">
        <v>0</v>
      </c>
      <c r="G313" s="23">
        <v>0</v>
      </c>
      <c r="H313" s="23">
        <v>0</v>
      </c>
      <c r="K313" s="92"/>
    </row>
    <row r="314" spans="1:11" s="51" customFormat="1" ht="27.75" customHeight="1">
      <c r="A314" s="36" t="s">
        <v>41</v>
      </c>
      <c r="B314" s="49">
        <v>0</v>
      </c>
      <c r="C314" s="194">
        <v>0</v>
      </c>
      <c r="D314" s="43">
        <v>0</v>
      </c>
      <c r="E314" s="49">
        <v>0</v>
      </c>
      <c r="F314" s="37">
        <v>0</v>
      </c>
      <c r="G314" s="37">
        <v>0</v>
      </c>
      <c r="H314" s="37">
        <v>0</v>
      </c>
      <c r="K314" s="91"/>
    </row>
    <row r="315" spans="1:11" s="51" customFormat="1" ht="27.75" customHeight="1">
      <c r="A315" s="36" t="s">
        <v>42</v>
      </c>
      <c r="B315" s="49">
        <v>0</v>
      </c>
      <c r="C315" s="194">
        <v>0</v>
      </c>
      <c r="D315" s="43">
        <v>0</v>
      </c>
      <c r="E315" s="49">
        <v>0</v>
      </c>
      <c r="F315" s="37">
        <v>0</v>
      </c>
      <c r="G315" s="37">
        <v>0</v>
      </c>
      <c r="H315" s="37">
        <v>0</v>
      </c>
      <c r="K315" s="91"/>
    </row>
    <row r="316" spans="1:11" s="51" customFormat="1" ht="27.75" customHeight="1">
      <c r="A316" s="36" t="s">
        <v>43</v>
      </c>
      <c r="B316" s="49">
        <v>0</v>
      </c>
      <c r="C316" s="194">
        <v>0</v>
      </c>
      <c r="D316" s="43">
        <v>0</v>
      </c>
      <c r="E316" s="49">
        <v>0</v>
      </c>
      <c r="F316" s="37">
        <v>0</v>
      </c>
      <c r="G316" s="37">
        <v>0</v>
      </c>
      <c r="H316" s="37">
        <v>0</v>
      </c>
      <c r="K316" s="91"/>
    </row>
    <row r="317" spans="1:11" s="51" customFormat="1" ht="27.75" customHeight="1">
      <c r="A317" s="36" t="s">
        <v>44</v>
      </c>
      <c r="B317" s="49">
        <v>0</v>
      </c>
      <c r="C317" s="194">
        <v>0</v>
      </c>
      <c r="D317" s="43">
        <v>0</v>
      </c>
      <c r="E317" s="49">
        <v>0</v>
      </c>
      <c r="F317" s="37">
        <v>0</v>
      </c>
      <c r="G317" s="37">
        <v>0</v>
      </c>
      <c r="H317" s="37">
        <v>0</v>
      </c>
      <c r="K317" s="91"/>
    </row>
    <row r="318" spans="1:11" s="51" customFormat="1" ht="27.75" customHeight="1">
      <c r="A318" s="36"/>
      <c r="B318" s="49">
        <v>0</v>
      </c>
      <c r="C318" s="194">
        <v>0</v>
      </c>
      <c r="D318" s="43">
        <v>0</v>
      </c>
      <c r="E318" s="49">
        <v>0</v>
      </c>
      <c r="F318" s="37"/>
      <c r="G318" s="37"/>
      <c r="H318" s="37"/>
      <c r="K318" s="91"/>
    </row>
    <row r="319" spans="1:11" s="55" customFormat="1" ht="27.75" customHeight="1">
      <c r="A319" s="35" t="s">
        <v>14</v>
      </c>
      <c r="B319" s="49">
        <v>0</v>
      </c>
      <c r="C319" s="194">
        <v>0</v>
      </c>
      <c r="D319" s="43">
        <v>0</v>
      </c>
      <c r="E319" s="49">
        <v>0</v>
      </c>
      <c r="F319" s="23">
        <v>0</v>
      </c>
      <c r="G319" s="23">
        <v>0</v>
      </c>
      <c r="H319" s="23">
        <v>0</v>
      </c>
      <c r="K319" s="92"/>
    </row>
    <row r="320" spans="1:11" s="55" customFormat="1" ht="27.75" customHeight="1">
      <c r="A320" s="35" t="s">
        <v>15</v>
      </c>
      <c r="B320" s="49">
        <v>0</v>
      </c>
      <c r="C320" s="194">
        <v>0</v>
      </c>
      <c r="D320" s="43">
        <v>0</v>
      </c>
      <c r="E320" s="49">
        <v>0</v>
      </c>
      <c r="F320" s="23">
        <v>0</v>
      </c>
      <c r="G320" s="23">
        <v>0</v>
      </c>
      <c r="H320" s="23">
        <v>0</v>
      </c>
      <c r="K320" s="92"/>
    </row>
    <row r="321" spans="1:11" s="51" customFormat="1" ht="27.75" customHeight="1">
      <c r="A321" s="33" t="s">
        <v>24</v>
      </c>
      <c r="B321" s="49">
        <v>0</v>
      </c>
      <c r="C321" s="194">
        <v>0</v>
      </c>
      <c r="D321" s="43">
        <v>0</v>
      </c>
      <c r="E321" s="49">
        <f>E322+E323</f>
        <v>6428500</v>
      </c>
      <c r="F321" s="23">
        <v>0</v>
      </c>
      <c r="G321" s="238">
        <v>100</v>
      </c>
      <c r="H321" s="27">
        <v>8034000</v>
      </c>
      <c r="K321" s="91"/>
    </row>
    <row r="322" spans="1:11" s="51" customFormat="1" ht="27.75" customHeight="1">
      <c r="A322" s="36" t="s">
        <v>46</v>
      </c>
      <c r="B322" s="49">
        <v>0</v>
      </c>
      <c r="C322" s="194">
        <v>0</v>
      </c>
      <c r="D322" s="43">
        <v>0</v>
      </c>
      <c r="E322" s="47">
        <v>3057000</v>
      </c>
      <c r="F322" s="37">
        <v>0</v>
      </c>
      <c r="G322" s="98"/>
      <c r="H322" s="44">
        <v>0</v>
      </c>
      <c r="K322" s="91"/>
    </row>
    <row r="323" spans="1:11" s="51" customFormat="1" ht="27.75" customHeight="1">
      <c r="A323" s="36" t="s">
        <v>45</v>
      </c>
      <c r="B323" s="49">
        <v>0</v>
      </c>
      <c r="C323" s="194">
        <v>0</v>
      </c>
      <c r="D323" s="43">
        <v>0</v>
      </c>
      <c r="E323" s="47">
        <v>3371500</v>
      </c>
      <c r="F323" s="37">
        <v>0</v>
      </c>
      <c r="G323" s="98">
        <v>100</v>
      </c>
      <c r="H323" s="44">
        <v>8034000</v>
      </c>
      <c r="K323" s="91"/>
    </row>
    <row r="324" spans="1:11" s="51" customFormat="1" ht="27.75" customHeight="1">
      <c r="A324" s="33" t="s">
        <v>47</v>
      </c>
      <c r="B324" s="49">
        <v>0</v>
      </c>
      <c r="C324" s="194">
        <v>0</v>
      </c>
      <c r="D324" s="43">
        <v>0</v>
      </c>
      <c r="E324" s="50">
        <v>0</v>
      </c>
      <c r="F324" s="34">
        <v>0</v>
      </c>
      <c r="G324" s="34">
        <v>0</v>
      </c>
      <c r="H324" s="34">
        <v>0</v>
      </c>
      <c r="K324" s="91"/>
    </row>
    <row r="325" spans="1:11" s="51" customFormat="1" ht="27.75" customHeight="1">
      <c r="A325" s="35" t="s">
        <v>99</v>
      </c>
      <c r="B325" s="49">
        <v>0</v>
      </c>
      <c r="C325" s="194">
        <v>0</v>
      </c>
      <c r="D325" s="43">
        <v>0</v>
      </c>
      <c r="E325" s="45">
        <v>0</v>
      </c>
      <c r="F325" s="32">
        <v>0</v>
      </c>
      <c r="G325" s="32">
        <v>0</v>
      </c>
      <c r="H325" s="32">
        <v>0</v>
      </c>
      <c r="K325" s="91"/>
    </row>
    <row r="326" spans="1:11" s="51" customFormat="1" ht="27.75" customHeight="1">
      <c r="A326" s="33" t="s">
        <v>25</v>
      </c>
      <c r="B326" s="49">
        <v>0</v>
      </c>
      <c r="C326" s="194">
        <v>0</v>
      </c>
      <c r="D326" s="43">
        <v>0</v>
      </c>
      <c r="E326" s="50">
        <v>0</v>
      </c>
      <c r="F326" s="34">
        <v>0</v>
      </c>
      <c r="G326" s="34">
        <v>0</v>
      </c>
      <c r="H326" s="34">
        <v>0</v>
      </c>
      <c r="K326" s="91"/>
    </row>
    <row r="327" spans="1:11" s="51" customFormat="1" ht="27.75" customHeight="1">
      <c r="A327" s="35" t="s">
        <v>100</v>
      </c>
      <c r="B327" s="49">
        <v>0</v>
      </c>
      <c r="C327" s="194">
        <v>0</v>
      </c>
      <c r="D327" s="43">
        <v>0</v>
      </c>
      <c r="E327" s="45">
        <v>0</v>
      </c>
      <c r="F327" s="37">
        <v>0</v>
      </c>
      <c r="G327" s="37">
        <v>0</v>
      </c>
      <c r="H327" s="37">
        <v>0</v>
      </c>
      <c r="K327" s="91"/>
    </row>
    <row r="328" spans="1:11" s="51" customFormat="1" ht="27.75" customHeight="1">
      <c r="A328" s="35"/>
      <c r="B328" s="49"/>
      <c r="C328" s="42"/>
      <c r="D328" s="42"/>
      <c r="E328" s="47"/>
      <c r="F328" s="37"/>
      <c r="G328" s="98"/>
      <c r="H328" s="37"/>
      <c r="K328" s="91"/>
    </row>
    <row r="329" spans="1:11" s="51" customFormat="1" ht="27.75" customHeight="1">
      <c r="A329" s="35"/>
      <c r="B329" s="49"/>
      <c r="C329" s="42"/>
      <c r="D329" s="42"/>
      <c r="E329" s="47"/>
      <c r="F329" s="37"/>
      <c r="G329" s="98"/>
      <c r="H329" s="37"/>
      <c r="K329" s="91"/>
    </row>
    <row r="330" spans="1:11" s="51" customFormat="1" ht="27.75" customHeight="1">
      <c r="A330" s="48" t="s">
        <v>78</v>
      </c>
      <c r="B330" s="49">
        <v>0</v>
      </c>
      <c r="C330" s="43">
        <v>0</v>
      </c>
      <c r="D330" s="43">
        <v>0</v>
      </c>
      <c r="E330" s="49">
        <f>E321</f>
        <v>6428500</v>
      </c>
      <c r="F330" s="23">
        <v>0</v>
      </c>
      <c r="G330" s="98">
        <v>100</v>
      </c>
      <c r="H330" s="23">
        <v>8034000</v>
      </c>
      <c r="K330" s="91"/>
    </row>
    <row r="331" spans="1:11" s="51" customFormat="1" ht="27.75" customHeight="1">
      <c r="A331" s="48" t="s">
        <v>79</v>
      </c>
      <c r="B331" s="243">
        <f>B330+B300</f>
        <v>1156825.37</v>
      </c>
      <c r="C331" s="244">
        <f>C330+C300</f>
        <v>12767744.48</v>
      </c>
      <c r="D331" s="244">
        <f>D330+D300</f>
        <v>10726082</v>
      </c>
      <c r="E331" s="243">
        <f>E330+E300</f>
        <v>7884727</v>
      </c>
      <c r="F331" s="245">
        <v>7131140</v>
      </c>
      <c r="G331" s="265">
        <f>(F331-H331)*100/F331</f>
        <v>-53.84047992326612</v>
      </c>
      <c r="H331" s="245">
        <v>10970580</v>
      </c>
      <c r="K331" s="91"/>
    </row>
    <row r="332" spans="1:11" s="51" customFormat="1" ht="27.75" customHeight="1">
      <c r="A332" s="87" t="s">
        <v>80</v>
      </c>
      <c r="B332" s="47"/>
      <c r="C332" s="42"/>
      <c r="D332" s="42"/>
      <c r="E332" s="47"/>
      <c r="F332" s="37"/>
      <c r="G332" s="98"/>
      <c r="H332" s="37"/>
      <c r="K332" s="91"/>
    </row>
    <row r="333" spans="1:11" s="51" customFormat="1" ht="27.75" customHeight="1">
      <c r="A333" s="35" t="s">
        <v>193</v>
      </c>
      <c r="B333" s="47"/>
      <c r="C333" s="191"/>
      <c r="D333" s="42"/>
      <c r="E333" s="47"/>
      <c r="F333" s="37"/>
      <c r="G333" s="98"/>
      <c r="H333" s="37"/>
      <c r="K333" s="91"/>
    </row>
    <row r="334" spans="1:11" s="51" customFormat="1" ht="27.75" customHeight="1">
      <c r="A334" s="77" t="s">
        <v>101</v>
      </c>
      <c r="B334" s="47"/>
      <c r="C334" s="191"/>
      <c r="D334" s="42"/>
      <c r="E334" s="47"/>
      <c r="F334" s="37"/>
      <c r="G334" s="98"/>
      <c r="H334" s="37"/>
      <c r="K334" s="91"/>
    </row>
    <row r="335" spans="1:11" s="51" customFormat="1" ht="27.75" customHeight="1">
      <c r="A335" s="33" t="s">
        <v>23</v>
      </c>
      <c r="B335" s="191">
        <v>0</v>
      </c>
      <c r="C335" s="42">
        <v>0</v>
      </c>
      <c r="D335" s="42">
        <v>0</v>
      </c>
      <c r="E335" s="42">
        <v>0</v>
      </c>
      <c r="F335" s="37">
        <v>0</v>
      </c>
      <c r="G335" s="37">
        <v>0</v>
      </c>
      <c r="H335" s="37">
        <v>0</v>
      </c>
      <c r="K335" s="91"/>
    </row>
    <row r="336" spans="1:11" s="55" customFormat="1" ht="27.75" customHeight="1">
      <c r="A336" s="35" t="s">
        <v>29</v>
      </c>
      <c r="B336" s="49">
        <v>0</v>
      </c>
      <c r="C336" s="194">
        <v>0</v>
      </c>
      <c r="D336" s="194">
        <v>0</v>
      </c>
      <c r="E336" s="194">
        <v>0</v>
      </c>
      <c r="F336" s="23">
        <v>0</v>
      </c>
      <c r="G336" s="37">
        <v>0</v>
      </c>
      <c r="H336" s="23">
        <v>0</v>
      </c>
      <c r="K336" s="92"/>
    </row>
    <row r="337" spans="1:11" s="51" customFormat="1" ht="27.75" customHeight="1">
      <c r="A337" s="36" t="s">
        <v>30</v>
      </c>
      <c r="B337" s="191">
        <v>0</v>
      </c>
      <c r="C337" s="42">
        <v>0</v>
      </c>
      <c r="D337" s="42">
        <v>0</v>
      </c>
      <c r="E337" s="42">
        <v>0</v>
      </c>
      <c r="F337" s="32">
        <v>0</v>
      </c>
      <c r="G337" s="32">
        <v>0</v>
      </c>
      <c r="H337" s="32">
        <v>0</v>
      </c>
      <c r="K337" s="91"/>
    </row>
    <row r="338" spans="1:11" s="51" customFormat="1" ht="27.75" customHeight="1">
      <c r="A338" s="36" t="s">
        <v>33</v>
      </c>
      <c r="B338" s="49">
        <v>0</v>
      </c>
      <c r="C338" s="194">
        <v>0</v>
      </c>
      <c r="D338" s="194">
        <v>0</v>
      </c>
      <c r="E338" s="194">
        <v>0</v>
      </c>
      <c r="F338" s="32">
        <v>0</v>
      </c>
      <c r="G338" s="32">
        <v>0</v>
      </c>
      <c r="H338" s="32">
        <v>0</v>
      </c>
      <c r="K338" s="91"/>
    </row>
    <row r="339" spans="1:11" s="55" customFormat="1" ht="27.75" customHeight="1">
      <c r="A339" s="35" t="s">
        <v>11</v>
      </c>
      <c r="B339" s="191">
        <v>0</v>
      </c>
      <c r="C339" s="42">
        <v>0</v>
      </c>
      <c r="D339" s="42">
        <v>0</v>
      </c>
      <c r="E339" s="42">
        <v>0</v>
      </c>
      <c r="F339" s="34">
        <v>0</v>
      </c>
      <c r="G339" s="32">
        <v>0</v>
      </c>
      <c r="H339" s="34">
        <v>0</v>
      </c>
      <c r="K339" s="92"/>
    </row>
    <row r="340" spans="1:11" s="51" customFormat="1" ht="27.75" customHeight="1">
      <c r="A340" s="36" t="s">
        <v>58</v>
      </c>
      <c r="B340" s="49">
        <v>0</v>
      </c>
      <c r="C340" s="194">
        <v>0</v>
      </c>
      <c r="D340" s="194">
        <v>0</v>
      </c>
      <c r="E340" s="194">
        <v>0</v>
      </c>
      <c r="F340" s="32">
        <v>0</v>
      </c>
      <c r="G340" s="32">
        <v>0</v>
      </c>
      <c r="H340" s="32">
        <v>0</v>
      </c>
      <c r="K340" s="91"/>
    </row>
    <row r="341" spans="1:11" s="51" customFormat="1" ht="27.75" customHeight="1">
      <c r="A341" s="36" t="s">
        <v>59</v>
      </c>
      <c r="B341" s="191">
        <v>0</v>
      </c>
      <c r="C341" s="42">
        <v>0</v>
      </c>
      <c r="D341" s="42">
        <v>0</v>
      </c>
      <c r="E341" s="42">
        <v>0</v>
      </c>
      <c r="F341" s="32">
        <v>0</v>
      </c>
      <c r="G341" s="32">
        <v>0</v>
      </c>
      <c r="H341" s="32">
        <v>0</v>
      </c>
      <c r="K341" s="91"/>
    </row>
    <row r="342" spans="1:11" s="51" customFormat="1" ht="27.75" customHeight="1">
      <c r="A342" s="33" t="s">
        <v>10</v>
      </c>
      <c r="B342" s="49">
        <v>146900</v>
      </c>
      <c r="C342" s="43">
        <v>594965</v>
      </c>
      <c r="D342" s="43">
        <v>808653.8</v>
      </c>
      <c r="E342" s="49">
        <v>0</v>
      </c>
      <c r="F342" s="34">
        <v>400000</v>
      </c>
      <c r="G342" s="99">
        <f>(F342-H342)*100/F342</f>
        <v>87.5</v>
      </c>
      <c r="H342" s="34">
        <v>50000</v>
      </c>
      <c r="K342" s="91"/>
    </row>
    <row r="343" spans="1:11" s="55" customFormat="1" ht="27.75" customHeight="1">
      <c r="A343" s="35" t="s">
        <v>12</v>
      </c>
      <c r="B343" s="191">
        <v>0</v>
      </c>
      <c r="C343" s="43">
        <v>0</v>
      </c>
      <c r="D343" s="43">
        <v>0</v>
      </c>
      <c r="E343" s="49">
        <v>0</v>
      </c>
      <c r="F343" s="23">
        <v>0</v>
      </c>
      <c r="G343" s="23">
        <v>0</v>
      </c>
      <c r="H343" s="23">
        <v>0</v>
      </c>
      <c r="K343" s="92"/>
    </row>
    <row r="344" spans="1:11" s="55" customFormat="1" ht="27.75" customHeight="1">
      <c r="A344" s="35" t="s">
        <v>13</v>
      </c>
      <c r="B344" s="49">
        <v>146900</v>
      </c>
      <c r="C344" s="43">
        <v>594965</v>
      </c>
      <c r="D344" s="43">
        <v>808653.8</v>
      </c>
      <c r="E344" s="47">
        <v>0</v>
      </c>
      <c r="F344" s="23">
        <v>400000</v>
      </c>
      <c r="G344" s="99">
        <f>(F344-H344)*100/F344</f>
        <v>87.5</v>
      </c>
      <c r="H344" s="23">
        <v>50000</v>
      </c>
      <c r="K344" s="92"/>
    </row>
    <row r="345" spans="1:11" s="51" customFormat="1" ht="27.75" customHeight="1">
      <c r="A345" s="36" t="s">
        <v>41</v>
      </c>
      <c r="B345" s="191">
        <v>0</v>
      </c>
      <c r="C345" s="42">
        <v>0</v>
      </c>
      <c r="D345" s="42">
        <v>0</v>
      </c>
      <c r="E345" s="47">
        <v>0</v>
      </c>
      <c r="F345" s="37">
        <v>0</v>
      </c>
      <c r="G345" s="37">
        <v>0</v>
      </c>
      <c r="H345" s="37">
        <v>0</v>
      </c>
      <c r="K345" s="91"/>
    </row>
    <row r="346" spans="1:11" s="51" customFormat="1" ht="27.75" customHeight="1">
      <c r="A346" s="36" t="s">
        <v>42</v>
      </c>
      <c r="B346" s="49">
        <v>0</v>
      </c>
      <c r="C346" s="42">
        <v>0</v>
      </c>
      <c r="D346" s="42">
        <v>0</v>
      </c>
      <c r="E346" s="47">
        <v>0</v>
      </c>
      <c r="F346" s="37">
        <v>0</v>
      </c>
      <c r="G346" s="37">
        <v>0</v>
      </c>
      <c r="H346" s="37">
        <v>0</v>
      </c>
      <c r="K346" s="91"/>
    </row>
    <row r="347" spans="1:11" s="51" customFormat="1" ht="27.75" customHeight="1">
      <c r="A347" s="36" t="s">
        <v>43</v>
      </c>
      <c r="B347" s="221">
        <v>146900</v>
      </c>
      <c r="C347" s="42">
        <v>594965</v>
      </c>
      <c r="D347" s="42">
        <v>808653.8</v>
      </c>
      <c r="E347" s="47">
        <v>0</v>
      </c>
      <c r="F347" s="37">
        <v>400000</v>
      </c>
      <c r="G347" s="100">
        <f>(F347-H347)*100/F347</f>
        <v>87.5</v>
      </c>
      <c r="H347" s="37">
        <v>50000</v>
      </c>
      <c r="K347" s="91"/>
    </row>
    <row r="348" spans="1:11" s="51" customFormat="1" ht="27.75" customHeight="1">
      <c r="A348" s="36" t="s">
        <v>44</v>
      </c>
      <c r="B348" s="49">
        <v>0</v>
      </c>
      <c r="C348" s="42">
        <v>0</v>
      </c>
      <c r="D348" s="42">
        <v>0</v>
      </c>
      <c r="E348" s="47">
        <v>0</v>
      </c>
      <c r="F348" s="37">
        <v>0</v>
      </c>
      <c r="G348" s="37">
        <v>0</v>
      </c>
      <c r="H348" s="37">
        <v>0</v>
      </c>
      <c r="K348" s="91"/>
    </row>
    <row r="349" spans="1:11" s="55" customFormat="1" ht="27.75" customHeight="1">
      <c r="A349" s="35" t="s">
        <v>14</v>
      </c>
      <c r="B349" s="191">
        <v>0</v>
      </c>
      <c r="C349" s="43">
        <v>0</v>
      </c>
      <c r="D349" s="43">
        <v>350000</v>
      </c>
      <c r="E349" s="47">
        <v>0</v>
      </c>
      <c r="F349" s="23">
        <v>0</v>
      </c>
      <c r="G349" s="37">
        <v>0</v>
      </c>
      <c r="H349" s="23">
        <v>0</v>
      </c>
      <c r="K349" s="92"/>
    </row>
    <row r="350" spans="1:11" s="55" customFormat="1" ht="27.75" customHeight="1">
      <c r="A350" s="35" t="s">
        <v>15</v>
      </c>
      <c r="B350" s="49">
        <v>0</v>
      </c>
      <c r="C350" s="42">
        <v>0</v>
      </c>
      <c r="D350" s="43">
        <v>0</v>
      </c>
      <c r="E350" s="47">
        <v>0</v>
      </c>
      <c r="F350" s="23">
        <v>0</v>
      </c>
      <c r="G350" s="37">
        <v>0</v>
      </c>
      <c r="H350" s="23">
        <v>0</v>
      </c>
      <c r="K350" s="92"/>
    </row>
    <row r="351" spans="1:11" s="51" customFormat="1" ht="27.75" customHeight="1">
      <c r="A351" s="33" t="s">
        <v>24</v>
      </c>
      <c r="B351" s="191">
        <v>0</v>
      </c>
      <c r="C351" s="43">
        <v>0</v>
      </c>
      <c r="D351" s="43">
        <v>0</v>
      </c>
      <c r="E351" s="47">
        <v>0</v>
      </c>
      <c r="F351" s="37">
        <v>0</v>
      </c>
      <c r="G351" s="37">
        <v>0</v>
      </c>
      <c r="H351" s="37">
        <v>0</v>
      </c>
      <c r="K351" s="91"/>
    </row>
    <row r="352" spans="1:11" s="51" customFormat="1" ht="27.75" customHeight="1">
      <c r="A352" s="36" t="s">
        <v>46</v>
      </c>
      <c r="B352" s="49">
        <v>0</v>
      </c>
      <c r="C352" s="42">
        <v>0</v>
      </c>
      <c r="D352" s="42">
        <v>0</v>
      </c>
      <c r="E352" s="47">
        <v>0</v>
      </c>
      <c r="F352" s="37">
        <v>0</v>
      </c>
      <c r="G352" s="37">
        <v>0</v>
      </c>
      <c r="H352" s="37">
        <v>0</v>
      </c>
      <c r="K352" s="91"/>
    </row>
    <row r="353" spans="1:11" s="51" customFormat="1" ht="27.75" customHeight="1">
      <c r="A353" s="36" t="s">
        <v>45</v>
      </c>
      <c r="B353" s="191">
        <v>0</v>
      </c>
      <c r="C353" s="43">
        <v>0</v>
      </c>
      <c r="D353" s="42">
        <v>0</v>
      </c>
      <c r="E353" s="47">
        <v>0</v>
      </c>
      <c r="F353" s="37">
        <v>0</v>
      </c>
      <c r="G353" s="37">
        <v>0</v>
      </c>
      <c r="H353" s="37">
        <v>0</v>
      </c>
      <c r="K353" s="91"/>
    </row>
    <row r="354" spans="1:11" s="51" customFormat="1" ht="27.75" customHeight="1">
      <c r="A354" s="33" t="s">
        <v>47</v>
      </c>
      <c r="B354" s="49">
        <v>0</v>
      </c>
      <c r="C354" s="190">
        <v>125000</v>
      </c>
      <c r="D354" s="190">
        <v>80000</v>
      </c>
      <c r="E354" s="47">
        <v>0</v>
      </c>
      <c r="F354" s="37">
        <v>0</v>
      </c>
      <c r="G354" s="37">
        <v>0</v>
      </c>
      <c r="H354" s="37">
        <v>0</v>
      </c>
      <c r="K354" s="91"/>
    </row>
    <row r="355" spans="1:11" s="55" customFormat="1" ht="27.75" customHeight="1">
      <c r="A355" s="35" t="s">
        <v>99</v>
      </c>
      <c r="B355" s="191">
        <v>0</v>
      </c>
      <c r="C355" s="190">
        <v>125000</v>
      </c>
      <c r="D355" s="190">
        <v>80000</v>
      </c>
      <c r="E355" s="47">
        <v>0</v>
      </c>
      <c r="F355" s="37">
        <v>0</v>
      </c>
      <c r="G355" s="37">
        <v>0</v>
      </c>
      <c r="H355" s="37">
        <v>0</v>
      </c>
      <c r="K355" s="92"/>
    </row>
    <row r="356" spans="1:11" s="55" customFormat="1" ht="27.75" customHeight="1">
      <c r="A356" s="35"/>
      <c r="B356" s="189"/>
      <c r="C356" s="190"/>
      <c r="D356" s="190"/>
      <c r="E356" s="189"/>
      <c r="F356" s="29"/>
      <c r="G356" s="100"/>
      <c r="H356" s="29"/>
      <c r="K356" s="92"/>
    </row>
    <row r="357" spans="1:11" s="55" customFormat="1" ht="27.75" customHeight="1">
      <c r="A357" s="35"/>
      <c r="B357" s="189"/>
      <c r="C357" s="190"/>
      <c r="D357" s="190"/>
      <c r="E357" s="189"/>
      <c r="F357" s="29"/>
      <c r="G357" s="100"/>
      <c r="H357" s="29"/>
      <c r="K357" s="92"/>
    </row>
    <row r="358" spans="1:11" s="51" customFormat="1" ht="27.75" customHeight="1">
      <c r="A358" s="33" t="s">
        <v>25</v>
      </c>
      <c r="B358" s="45">
        <v>0</v>
      </c>
      <c r="C358" s="45">
        <v>0</v>
      </c>
      <c r="D358" s="45">
        <v>0</v>
      </c>
      <c r="E358" s="45"/>
      <c r="F358" s="32">
        <v>0</v>
      </c>
      <c r="G358" s="100"/>
      <c r="H358" s="32">
        <v>0</v>
      </c>
      <c r="K358" s="91"/>
    </row>
    <row r="359" spans="1:11" s="55" customFormat="1" ht="27.75" customHeight="1">
      <c r="A359" s="35" t="s">
        <v>100</v>
      </c>
      <c r="B359" s="50">
        <v>0</v>
      </c>
      <c r="C359" s="50">
        <v>0</v>
      </c>
      <c r="D359" s="50">
        <v>0</v>
      </c>
      <c r="E359" s="50"/>
      <c r="F359" s="34">
        <v>0</v>
      </c>
      <c r="G359" s="100"/>
      <c r="H359" s="34">
        <v>0</v>
      </c>
      <c r="K359" s="92"/>
    </row>
    <row r="360" spans="1:11" s="51" customFormat="1" ht="27.75" customHeight="1">
      <c r="A360" s="48" t="s">
        <v>104</v>
      </c>
      <c r="B360" s="50">
        <f>B358+B354+B351+B342+B335</f>
        <v>146900</v>
      </c>
      <c r="C360" s="46">
        <f>C354+C351+C342</f>
        <v>719965</v>
      </c>
      <c r="D360" s="46">
        <f>D354+D342</f>
        <v>888653.8</v>
      </c>
      <c r="E360" s="50">
        <f>E354</f>
        <v>0</v>
      </c>
      <c r="F360" s="34">
        <v>400000</v>
      </c>
      <c r="G360" s="100">
        <f>(F360-H360)*100/F360</f>
        <v>87.5</v>
      </c>
      <c r="H360" s="34">
        <v>50000</v>
      </c>
      <c r="K360" s="91"/>
    </row>
    <row r="361" spans="1:11" s="51" customFormat="1" ht="27.75" customHeight="1">
      <c r="A361" s="48"/>
      <c r="B361" s="49"/>
      <c r="C361" s="43"/>
      <c r="D361" s="43"/>
      <c r="E361" s="49"/>
      <c r="F361" s="23"/>
      <c r="G361" s="98"/>
      <c r="H361" s="23"/>
      <c r="K361" s="91"/>
    </row>
    <row r="362" spans="1:11" s="51" customFormat="1" ht="27.75" customHeight="1">
      <c r="A362" s="35" t="s">
        <v>80</v>
      </c>
      <c r="B362" s="47"/>
      <c r="C362" s="42"/>
      <c r="D362" s="42"/>
      <c r="E362" s="47"/>
      <c r="F362" s="37"/>
      <c r="G362" s="98"/>
      <c r="H362" s="37"/>
      <c r="K362" s="91"/>
    </row>
    <row r="363" spans="1:11" s="51" customFormat="1" ht="27.75" customHeight="1">
      <c r="A363" s="35" t="s">
        <v>81</v>
      </c>
      <c r="B363" s="47"/>
      <c r="C363" s="191"/>
      <c r="D363" s="42"/>
      <c r="E363" s="47"/>
      <c r="F363" s="37"/>
      <c r="G363" s="98"/>
      <c r="H363" s="37"/>
      <c r="K363" s="91"/>
    </row>
    <row r="364" spans="1:11" s="51" customFormat="1" ht="27.75" customHeight="1">
      <c r="A364" s="33" t="s">
        <v>23</v>
      </c>
      <c r="B364" s="191">
        <v>0</v>
      </c>
      <c r="C364" s="42">
        <v>0</v>
      </c>
      <c r="D364" s="43">
        <v>0</v>
      </c>
      <c r="E364" s="47">
        <v>0</v>
      </c>
      <c r="F364" s="37">
        <v>0</v>
      </c>
      <c r="G364" s="37">
        <v>0</v>
      </c>
      <c r="H364" s="61">
        <v>0</v>
      </c>
      <c r="K364" s="91"/>
    </row>
    <row r="365" spans="1:11" s="55" customFormat="1" ht="27.75" customHeight="1">
      <c r="A365" s="35" t="s">
        <v>29</v>
      </c>
      <c r="B365" s="49">
        <v>0</v>
      </c>
      <c r="C365" s="194">
        <v>0</v>
      </c>
      <c r="D365" s="43">
        <v>0</v>
      </c>
      <c r="E365" s="49">
        <v>0</v>
      </c>
      <c r="F365" s="23">
        <v>0</v>
      </c>
      <c r="G365" s="37">
        <v>0</v>
      </c>
      <c r="H365" s="64">
        <v>0</v>
      </c>
      <c r="K365" s="92"/>
    </row>
    <row r="366" spans="1:11" s="51" customFormat="1" ht="27.75" customHeight="1">
      <c r="A366" s="36" t="s">
        <v>30</v>
      </c>
      <c r="B366" s="45">
        <v>0</v>
      </c>
      <c r="C366" s="42">
        <v>0</v>
      </c>
      <c r="D366" s="43">
        <v>0</v>
      </c>
      <c r="E366" s="49">
        <v>0</v>
      </c>
      <c r="F366" s="23">
        <v>0</v>
      </c>
      <c r="G366" s="37">
        <v>0</v>
      </c>
      <c r="H366" s="64">
        <v>0</v>
      </c>
      <c r="K366" s="91"/>
    </row>
    <row r="367" spans="1:11" s="51" customFormat="1" ht="27.75" customHeight="1">
      <c r="A367" s="36" t="s">
        <v>33</v>
      </c>
      <c r="B367" s="45">
        <v>0</v>
      </c>
      <c r="C367" s="194">
        <v>0</v>
      </c>
      <c r="D367" s="43">
        <v>0</v>
      </c>
      <c r="E367" s="49">
        <v>0</v>
      </c>
      <c r="F367" s="32">
        <v>0</v>
      </c>
      <c r="G367" s="32">
        <v>0</v>
      </c>
      <c r="H367" s="65">
        <v>0</v>
      </c>
      <c r="K367" s="91"/>
    </row>
    <row r="368" spans="1:11" s="55" customFormat="1" ht="27.75" customHeight="1">
      <c r="A368" s="35" t="s">
        <v>11</v>
      </c>
      <c r="B368" s="191">
        <v>0</v>
      </c>
      <c r="C368" s="42">
        <v>0</v>
      </c>
      <c r="D368" s="43">
        <v>0</v>
      </c>
      <c r="E368" s="49">
        <v>0</v>
      </c>
      <c r="F368" s="34">
        <v>0</v>
      </c>
      <c r="G368" s="32">
        <v>0</v>
      </c>
      <c r="H368" s="66">
        <v>0</v>
      </c>
      <c r="K368" s="92"/>
    </row>
    <row r="369" spans="1:8" ht="27.75" customHeight="1">
      <c r="A369" s="3" t="s">
        <v>58</v>
      </c>
      <c r="B369" s="49">
        <v>0</v>
      </c>
      <c r="C369" s="194">
        <v>0</v>
      </c>
      <c r="D369" s="43">
        <v>0</v>
      </c>
      <c r="E369" s="49">
        <v>0</v>
      </c>
      <c r="F369" s="12">
        <v>0</v>
      </c>
      <c r="G369" s="12">
        <v>0</v>
      </c>
      <c r="H369" s="12">
        <v>0</v>
      </c>
    </row>
    <row r="370" spans="1:8" ht="27.75" customHeight="1">
      <c r="A370" s="3" t="s">
        <v>59</v>
      </c>
      <c r="B370" s="45">
        <v>0</v>
      </c>
      <c r="C370" s="42">
        <v>0</v>
      </c>
      <c r="D370" s="43">
        <v>0</v>
      </c>
      <c r="E370" s="49">
        <v>0</v>
      </c>
      <c r="F370" s="12">
        <v>0</v>
      </c>
      <c r="G370" s="12">
        <v>0</v>
      </c>
      <c r="H370" s="12">
        <v>0</v>
      </c>
    </row>
    <row r="371" spans="1:11" s="51" customFormat="1" ht="27.75" customHeight="1">
      <c r="A371" s="33" t="s">
        <v>10</v>
      </c>
      <c r="B371" s="45">
        <v>0</v>
      </c>
      <c r="C371" s="194">
        <v>0</v>
      </c>
      <c r="D371" s="43">
        <v>0</v>
      </c>
      <c r="E371" s="50">
        <v>433896</v>
      </c>
      <c r="F371" s="34">
        <v>600000</v>
      </c>
      <c r="G371" s="100">
        <f>(F371-H371)*100/F371</f>
        <v>-73.66666666666667</v>
      </c>
      <c r="H371" s="34">
        <v>1042000</v>
      </c>
      <c r="K371" s="91"/>
    </row>
    <row r="372" spans="1:11" s="55" customFormat="1" ht="27.75" customHeight="1">
      <c r="A372" s="35" t="s">
        <v>12</v>
      </c>
      <c r="B372" s="191">
        <v>0</v>
      </c>
      <c r="C372" s="42">
        <v>0</v>
      </c>
      <c r="D372" s="43">
        <v>0</v>
      </c>
      <c r="E372" s="49">
        <v>0</v>
      </c>
      <c r="F372" s="23">
        <v>0</v>
      </c>
      <c r="G372" s="37">
        <v>0</v>
      </c>
      <c r="H372" s="23">
        <v>0</v>
      </c>
      <c r="K372" s="92"/>
    </row>
    <row r="373" spans="1:11" s="55" customFormat="1" ht="27.75" customHeight="1">
      <c r="A373" s="35" t="s">
        <v>13</v>
      </c>
      <c r="B373" s="49">
        <v>0</v>
      </c>
      <c r="C373" s="194">
        <v>0</v>
      </c>
      <c r="D373" s="43">
        <v>0</v>
      </c>
      <c r="E373" s="49">
        <v>433896</v>
      </c>
      <c r="F373" s="23">
        <v>600000</v>
      </c>
      <c r="G373" s="100">
        <f>(F373-H373)*100/F373</f>
        <v>-73.66666666666667</v>
      </c>
      <c r="H373" s="23">
        <v>1042000</v>
      </c>
      <c r="K373" s="92"/>
    </row>
    <row r="374" spans="1:11" s="51" customFormat="1" ht="27.75" customHeight="1">
      <c r="A374" s="36" t="s">
        <v>41</v>
      </c>
      <c r="B374" s="45">
        <v>0</v>
      </c>
      <c r="C374" s="42">
        <v>0</v>
      </c>
      <c r="D374" s="43">
        <v>0</v>
      </c>
      <c r="E374" s="47">
        <v>0</v>
      </c>
      <c r="F374" s="37">
        <v>0</v>
      </c>
      <c r="G374" s="37">
        <v>0</v>
      </c>
      <c r="H374" s="37">
        <v>0</v>
      </c>
      <c r="K374" s="91"/>
    </row>
    <row r="375" spans="1:11" s="51" customFormat="1" ht="27.75" customHeight="1">
      <c r="A375" s="36" t="s">
        <v>42</v>
      </c>
      <c r="B375" s="45">
        <v>0</v>
      </c>
      <c r="C375" s="194">
        <v>0</v>
      </c>
      <c r="D375" s="43">
        <v>0</v>
      </c>
      <c r="E375" s="47">
        <v>0</v>
      </c>
      <c r="F375" s="37">
        <v>0</v>
      </c>
      <c r="G375" s="37">
        <v>0</v>
      </c>
      <c r="H375" s="37">
        <v>0</v>
      </c>
      <c r="K375" s="91"/>
    </row>
    <row r="376" spans="1:11" s="51" customFormat="1" ht="27.75" customHeight="1">
      <c r="A376" s="36" t="s">
        <v>43</v>
      </c>
      <c r="B376" s="191">
        <v>0</v>
      </c>
      <c r="C376" s="42">
        <v>0</v>
      </c>
      <c r="D376" s="43">
        <v>0</v>
      </c>
      <c r="E376" s="47">
        <v>433896</v>
      </c>
      <c r="F376" s="37">
        <v>600000</v>
      </c>
      <c r="G376" s="100">
        <f>(F376-H376)*100/F376</f>
        <v>-73.66666666666667</v>
      </c>
      <c r="H376" s="37">
        <v>1042000</v>
      </c>
      <c r="K376" s="91"/>
    </row>
    <row r="377" spans="1:11" s="51" customFormat="1" ht="27.75" customHeight="1">
      <c r="A377" s="36" t="s">
        <v>44</v>
      </c>
      <c r="B377" s="49">
        <v>0</v>
      </c>
      <c r="C377" s="194">
        <v>0</v>
      </c>
      <c r="D377" s="43">
        <v>0</v>
      </c>
      <c r="E377" s="47">
        <v>0</v>
      </c>
      <c r="F377" s="37">
        <v>0</v>
      </c>
      <c r="G377" s="37">
        <v>0</v>
      </c>
      <c r="H377" s="37">
        <v>0</v>
      </c>
      <c r="K377" s="91"/>
    </row>
    <row r="378" spans="1:11" s="55" customFormat="1" ht="27.75" customHeight="1">
      <c r="A378" s="35" t="s">
        <v>14</v>
      </c>
      <c r="B378" s="45">
        <v>0</v>
      </c>
      <c r="C378" s="42">
        <v>0</v>
      </c>
      <c r="D378" s="43">
        <v>0</v>
      </c>
      <c r="E378" s="49">
        <v>0</v>
      </c>
      <c r="F378" s="23">
        <v>0</v>
      </c>
      <c r="G378" s="37">
        <v>0</v>
      </c>
      <c r="H378" s="23">
        <v>0</v>
      </c>
      <c r="K378" s="92"/>
    </row>
    <row r="379" spans="1:11" s="55" customFormat="1" ht="27.75" customHeight="1">
      <c r="A379" s="35" t="s">
        <v>15</v>
      </c>
      <c r="B379" s="45">
        <v>0</v>
      </c>
      <c r="C379" s="194">
        <v>0</v>
      </c>
      <c r="D379" s="43">
        <v>0</v>
      </c>
      <c r="E379" s="49">
        <v>0</v>
      </c>
      <c r="F379" s="23">
        <v>0</v>
      </c>
      <c r="G379" s="37">
        <v>0</v>
      </c>
      <c r="H379" s="23">
        <v>0</v>
      </c>
      <c r="K379" s="92"/>
    </row>
    <row r="380" spans="1:11" s="51" customFormat="1" ht="27.75" customHeight="1">
      <c r="A380" s="33" t="s">
        <v>24</v>
      </c>
      <c r="B380" s="191">
        <v>0</v>
      </c>
      <c r="C380" s="42">
        <v>0</v>
      </c>
      <c r="D380" s="43">
        <v>298800</v>
      </c>
      <c r="E380" s="47">
        <v>0</v>
      </c>
      <c r="F380" s="37">
        <v>0</v>
      </c>
      <c r="G380" s="37">
        <v>0</v>
      </c>
      <c r="H380" s="37">
        <v>0</v>
      </c>
      <c r="K380" s="91"/>
    </row>
    <row r="381" spans="1:11" s="51" customFormat="1" ht="27.75" customHeight="1">
      <c r="A381" s="36" t="s">
        <v>46</v>
      </c>
      <c r="B381" s="49">
        <v>0</v>
      </c>
      <c r="C381" s="194">
        <v>0</v>
      </c>
      <c r="D381" s="42">
        <v>298800</v>
      </c>
      <c r="E381" s="47">
        <v>0</v>
      </c>
      <c r="F381" s="37">
        <v>0</v>
      </c>
      <c r="G381" s="37">
        <v>0</v>
      </c>
      <c r="H381" s="37">
        <v>0</v>
      </c>
      <c r="K381" s="91"/>
    </row>
    <row r="382" spans="1:11" s="51" customFormat="1" ht="27.75" customHeight="1">
      <c r="A382" s="36" t="s">
        <v>45</v>
      </c>
      <c r="B382" s="45">
        <v>0</v>
      </c>
      <c r="C382" s="42">
        <v>0</v>
      </c>
      <c r="D382" s="42">
        <v>0</v>
      </c>
      <c r="E382" s="47">
        <v>0</v>
      </c>
      <c r="F382" s="37">
        <v>0</v>
      </c>
      <c r="G382" s="37">
        <v>0</v>
      </c>
      <c r="H382" s="38">
        <v>0</v>
      </c>
      <c r="K382" s="91"/>
    </row>
    <row r="383" spans="1:11" s="51" customFormat="1" ht="27.75" customHeight="1">
      <c r="A383" s="33" t="s">
        <v>47</v>
      </c>
      <c r="B383" s="45">
        <v>0</v>
      </c>
      <c r="C383" s="194">
        <v>0</v>
      </c>
      <c r="D383" s="190">
        <v>0</v>
      </c>
      <c r="E383" s="189">
        <v>80000</v>
      </c>
      <c r="F383" s="29">
        <v>30000</v>
      </c>
      <c r="G383" s="100">
        <f>(F383-H383)*100/F383</f>
        <v>-66.66666666666667</v>
      </c>
      <c r="H383" s="29">
        <v>50000</v>
      </c>
      <c r="K383" s="91"/>
    </row>
    <row r="384" spans="1:11" s="55" customFormat="1" ht="27.75" customHeight="1">
      <c r="A384" s="35" t="s">
        <v>99</v>
      </c>
      <c r="B384" s="191">
        <v>0</v>
      </c>
      <c r="C384" s="42">
        <v>0</v>
      </c>
      <c r="D384" s="42">
        <v>0</v>
      </c>
      <c r="E384" s="189">
        <v>80000</v>
      </c>
      <c r="F384" s="29">
        <v>30000</v>
      </c>
      <c r="G384" s="100">
        <f>(F384-H384)*100/F384</f>
        <v>-66.66666666666667</v>
      </c>
      <c r="H384" s="29">
        <v>50000</v>
      </c>
      <c r="K384" s="92"/>
    </row>
    <row r="385" spans="1:11" s="51" customFormat="1" ht="27.75" customHeight="1">
      <c r="A385" s="33" t="s">
        <v>25</v>
      </c>
      <c r="B385" s="49">
        <v>0</v>
      </c>
      <c r="C385" s="194">
        <v>0</v>
      </c>
      <c r="D385" s="190">
        <v>0</v>
      </c>
      <c r="E385" s="45">
        <v>0</v>
      </c>
      <c r="F385" s="32">
        <v>0</v>
      </c>
      <c r="G385" s="32">
        <v>0</v>
      </c>
      <c r="H385" s="32">
        <v>0</v>
      </c>
      <c r="K385" s="91"/>
    </row>
    <row r="386" spans="1:11" s="55" customFormat="1" ht="27.75" customHeight="1">
      <c r="A386" s="35" t="s">
        <v>100</v>
      </c>
      <c r="B386" s="45">
        <v>0</v>
      </c>
      <c r="C386" s="42">
        <v>0</v>
      </c>
      <c r="D386" s="42">
        <v>0</v>
      </c>
      <c r="E386" s="50">
        <v>0</v>
      </c>
      <c r="F386" s="34">
        <v>0</v>
      </c>
      <c r="G386" s="32">
        <v>0</v>
      </c>
      <c r="H386" s="34">
        <v>0</v>
      </c>
      <c r="K386" s="92"/>
    </row>
    <row r="387" spans="1:11" s="51" customFormat="1" ht="27.75" customHeight="1">
      <c r="A387" s="48" t="s">
        <v>82</v>
      </c>
      <c r="B387" s="45">
        <v>0</v>
      </c>
      <c r="C387" s="194">
        <v>0</v>
      </c>
      <c r="D387" s="46">
        <f>D380+D371</f>
        <v>298800</v>
      </c>
      <c r="E387" s="50">
        <f>E383+E371</f>
        <v>513896</v>
      </c>
      <c r="F387" s="34">
        <v>630000</v>
      </c>
      <c r="G387" s="100">
        <f>(F387-H387)*100/F387</f>
        <v>-73.33333333333333</v>
      </c>
      <c r="H387" s="34">
        <v>1092000</v>
      </c>
      <c r="K387" s="91"/>
    </row>
    <row r="388" spans="1:11" s="51" customFormat="1" ht="27.75" customHeight="1">
      <c r="A388" s="48" t="s">
        <v>83</v>
      </c>
      <c r="B388" s="243">
        <f>B360</f>
        <v>146900</v>
      </c>
      <c r="C388" s="244">
        <f>C387+C360</f>
        <v>719965</v>
      </c>
      <c r="D388" s="244">
        <f>D387+D360</f>
        <v>1187453.8</v>
      </c>
      <c r="E388" s="243">
        <f>E387+E360</f>
        <v>513896</v>
      </c>
      <c r="F388" s="245">
        <v>1030000</v>
      </c>
      <c r="G388" s="246">
        <f>(F388-H388)*100/F388</f>
        <v>-10.87378640776699</v>
      </c>
      <c r="H388" s="245">
        <v>1142000</v>
      </c>
      <c r="K388" s="91"/>
    </row>
    <row r="389" spans="1:11" s="51" customFormat="1" ht="27.75" customHeight="1">
      <c r="A389" s="48"/>
      <c r="B389" s="49"/>
      <c r="C389" s="43"/>
      <c r="D389" s="43"/>
      <c r="E389" s="49"/>
      <c r="F389" s="23"/>
      <c r="G389" s="100"/>
      <c r="H389" s="23"/>
      <c r="K389" s="91"/>
    </row>
    <row r="390" spans="1:11" s="51" customFormat="1" ht="27.75" customHeight="1">
      <c r="A390" s="87" t="s">
        <v>84</v>
      </c>
      <c r="B390" s="49"/>
      <c r="C390" s="43"/>
      <c r="D390" s="43"/>
      <c r="E390" s="49"/>
      <c r="F390" s="23"/>
      <c r="G390" s="100"/>
      <c r="H390" s="23"/>
      <c r="K390" s="91"/>
    </row>
    <row r="391" spans="1:11" s="51" customFormat="1" ht="27.75" customHeight="1">
      <c r="A391" s="35" t="s">
        <v>85</v>
      </c>
      <c r="B391" s="47"/>
      <c r="C391" s="42"/>
      <c r="D391" s="42"/>
      <c r="E391" s="47"/>
      <c r="F391" s="37"/>
      <c r="G391" s="100"/>
      <c r="H391" s="37"/>
      <c r="K391" s="91"/>
    </row>
    <row r="392" spans="1:11" s="51" customFormat="1" ht="27.75" customHeight="1">
      <c r="A392" s="33" t="s">
        <v>23</v>
      </c>
      <c r="B392" s="49">
        <v>0</v>
      </c>
      <c r="C392" s="49">
        <v>0</v>
      </c>
      <c r="D392" s="49">
        <v>0</v>
      </c>
      <c r="E392" s="49">
        <v>0</v>
      </c>
      <c r="F392" s="23">
        <v>0</v>
      </c>
      <c r="G392" s="37">
        <v>0</v>
      </c>
      <c r="H392" s="23">
        <v>0</v>
      </c>
      <c r="K392" s="91"/>
    </row>
    <row r="393" spans="1:11" s="51" customFormat="1" ht="27.75" customHeight="1">
      <c r="A393" s="36" t="s">
        <v>30</v>
      </c>
      <c r="B393" s="47">
        <v>0</v>
      </c>
      <c r="C393" s="47">
        <v>0</v>
      </c>
      <c r="D393" s="47">
        <v>0</v>
      </c>
      <c r="E393" s="47">
        <v>0</v>
      </c>
      <c r="F393" s="37">
        <v>0</v>
      </c>
      <c r="G393" s="37">
        <v>0</v>
      </c>
      <c r="H393" s="37">
        <v>0</v>
      </c>
      <c r="K393" s="91"/>
    </row>
    <row r="394" spans="1:11" s="51" customFormat="1" ht="27.75" customHeight="1">
      <c r="A394" s="36" t="s">
        <v>33</v>
      </c>
      <c r="B394" s="49">
        <v>0</v>
      </c>
      <c r="C394" s="49">
        <v>0</v>
      </c>
      <c r="D394" s="49">
        <v>0</v>
      </c>
      <c r="E394" s="49">
        <v>0</v>
      </c>
      <c r="F394" s="37">
        <v>0</v>
      </c>
      <c r="G394" s="37">
        <v>0</v>
      </c>
      <c r="H394" s="37">
        <v>0</v>
      </c>
      <c r="K394" s="91"/>
    </row>
    <row r="395" spans="1:11" s="55" customFormat="1" ht="27.75" customHeight="1">
      <c r="A395" s="35" t="s">
        <v>11</v>
      </c>
      <c r="B395" s="47">
        <v>0</v>
      </c>
      <c r="C395" s="47">
        <v>0</v>
      </c>
      <c r="D395" s="47">
        <v>0</v>
      </c>
      <c r="E395" s="47">
        <v>0</v>
      </c>
      <c r="F395" s="23">
        <v>0</v>
      </c>
      <c r="G395" s="37">
        <v>0</v>
      </c>
      <c r="H395" s="23">
        <v>0</v>
      </c>
      <c r="K395" s="92"/>
    </row>
    <row r="396" spans="1:11" s="51" customFormat="1" ht="27.75" customHeight="1">
      <c r="A396" s="36" t="s">
        <v>58</v>
      </c>
      <c r="B396" s="49">
        <v>0</v>
      </c>
      <c r="C396" s="49">
        <v>0</v>
      </c>
      <c r="D396" s="49">
        <v>0</v>
      </c>
      <c r="E396" s="49">
        <v>0</v>
      </c>
      <c r="F396" s="37">
        <v>0</v>
      </c>
      <c r="G396" s="37">
        <v>0</v>
      </c>
      <c r="H396" s="37">
        <v>0</v>
      </c>
      <c r="K396" s="91"/>
    </row>
    <row r="397" spans="1:11" s="51" customFormat="1" ht="27.75" customHeight="1">
      <c r="A397" s="36" t="s">
        <v>59</v>
      </c>
      <c r="B397" s="47">
        <v>0</v>
      </c>
      <c r="C397" s="47">
        <v>0</v>
      </c>
      <c r="D397" s="47">
        <v>0</v>
      </c>
      <c r="E397" s="47">
        <v>0</v>
      </c>
      <c r="F397" s="37">
        <v>0</v>
      </c>
      <c r="G397" s="37">
        <v>0</v>
      </c>
      <c r="H397" s="37">
        <v>0</v>
      </c>
      <c r="K397" s="91"/>
    </row>
    <row r="398" spans="1:11" s="51" customFormat="1" ht="27.75" customHeight="1">
      <c r="A398" s="33" t="s">
        <v>10</v>
      </c>
      <c r="B398" s="49">
        <v>0</v>
      </c>
      <c r="C398" s="46">
        <f>C400</f>
        <v>952800</v>
      </c>
      <c r="D398" s="46">
        <f>D400+D405</f>
        <v>1199051</v>
      </c>
      <c r="E398" s="50">
        <f>E400+E405</f>
        <v>1196971.5</v>
      </c>
      <c r="F398" s="34">
        <v>380000</v>
      </c>
      <c r="G398" s="100">
        <f>(F398-H398)*100/F398</f>
        <v>-13.157894736842104</v>
      </c>
      <c r="H398" s="34">
        <v>430000</v>
      </c>
      <c r="K398" s="91"/>
    </row>
    <row r="399" spans="1:11" s="55" customFormat="1" ht="27.75" customHeight="1">
      <c r="A399" s="35" t="s">
        <v>12</v>
      </c>
      <c r="B399" s="47">
        <v>0</v>
      </c>
      <c r="C399" s="47">
        <v>0</v>
      </c>
      <c r="D399" s="47">
        <v>0</v>
      </c>
      <c r="E399" s="47">
        <v>0</v>
      </c>
      <c r="F399" s="23">
        <v>0</v>
      </c>
      <c r="G399" s="37">
        <v>0</v>
      </c>
      <c r="H399" s="23">
        <v>0</v>
      </c>
      <c r="K399" s="92"/>
    </row>
    <row r="400" spans="1:11" s="55" customFormat="1" ht="27.75" customHeight="1">
      <c r="A400" s="35" t="s">
        <v>13</v>
      </c>
      <c r="B400" s="49">
        <v>0</v>
      </c>
      <c r="C400" s="43">
        <v>952800</v>
      </c>
      <c r="D400" s="43">
        <v>1099395</v>
      </c>
      <c r="E400" s="49">
        <v>1097323.5</v>
      </c>
      <c r="F400" s="23">
        <v>280000</v>
      </c>
      <c r="G400" s="100">
        <f>(F400-H400)*100/F400</f>
        <v>-53.57142857142857</v>
      </c>
      <c r="H400" s="23">
        <v>430000</v>
      </c>
      <c r="K400" s="92"/>
    </row>
    <row r="401" spans="1:11" s="51" customFormat="1" ht="27.75" customHeight="1">
      <c r="A401" s="36" t="s">
        <v>41</v>
      </c>
      <c r="B401" s="49">
        <v>0</v>
      </c>
      <c r="C401" s="49">
        <v>0</v>
      </c>
      <c r="D401" s="49">
        <v>0</v>
      </c>
      <c r="E401" s="49">
        <v>0</v>
      </c>
      <c r="F401" s="37">
        <v>0</v>
      </c>
      <c r="G401" s="37">
        <v>0</v>
      </c>
      <c r="H401" s="37">
        <v>0</v>
      </c>
      <c r="K401" s="91"/>
    </row>
    <row r="402" spans="1:11" s="51" customFormat="1" ht="27.75" customHeight="1">
      <c r="A402" s="36" t="s">
        <v>42</v>
      </c>
      <c r="B402" s="47">
        <v>0</v>
      </c>
      <c r="C402" s="49">
        <v>0</v>
      </c>
      <c r="D402" s="49">
        <v>0</v>
      </c>
      <c r="E402" s="49">
        <v>0</v>
      </c>
      <c r="F402" s="37">
        <v>0</v>
      </c>
      <c r="G402" s="37">
        <v>0</v>
      </c>
      <c r="H402" s="37">
        <v>0</v>
      </c>
      <c r="K402" s="91"/>
    </row>
    <row r="403" spans="1:11" s="51" customFormat="1" ht="27.75" customHeight="1">
      <c r="A403" s="36" t="s">
        <v>43</v>
      </c>
      <c r="B403" s="47">
        <v>0</v>
      </c>
      <c r="C403" s="42">
        <v>952800</v>
      </c>
      <c r="D403" s="42">
        <v>1099395</v>
      </c>
      <c r="E403" s="47">
        <v>1097323.5</v>
      </c>
      <c r="F403" s="37">
        <v>280000</v>
      </c>
      <c r="G403" s="100">
        <f>(F403-H403)*100/F403</f>
        <v>-53.57142857142857</v>
      </c>
      <c r="H403" s="37">
        <v>430000</v>
      </c>
      <c r="K403" s="91"/>
    </row>
    <row r="404" spans="1:11" s="51" customFormat="1" ht="27.75" customHeight="1">
      <c r="A404" s="36" t="s">
        <v>44</v>
      </c>
      <c r="B404" s="47">
        <v>0</v>
      </c>
      <c r="C404" s="42">
        <v>0</v>
      </c>
      <c r="D404" s="42"/>
      <c r="E404" s="47"/>
      <c r="F404" s="37">
        <v>0</v>
      </c>
      <c r="G404" s="100"/>
      <c r="H404" s="37">
        <v>0</v>
      </c>
      <c r="K404" s="91"/>
    </row>
    <row r="405" spans="1:11" s="55" customFormat="1" ht="27.75" customHeight="1">
      <c r="A405" s="35" t="s">
        <v>14</v>
      </c>
      <c r="B405" s="47">
        <v>0</v>
      </c>
      <c r="C405" s="42">
        <v>0</v>
      </c>
      <c r="D405" s="43">
        <v>99656</v>
      </c>
      <c r="E405" s="49">
        <v>99648</v>
      </c>
      <c r="F405" s="23">
        <v>100000</v>
      </c>
      <c r="G405" s="37">
        <v>0</v>
      </c>
      <c r="H405" s="23">
        <v>100000</v>
      </c>
      <c r="K405" s="92"/>
    </row>
    <row r="406" spans="1:11" s="55" customFormat="1" ht="27.75" customHeight="1">
      <c r="A406" s="35" t="s">
        <v>15</v>
      </c>
      <c r="B406" s="47">
        <v>0</v>
      </c>
      <c r="C406" s="42">
        <v>0</v>
      </c>
      <c r="D406" s="43">
        <v>0</v>
      </c>
      <c r="E406" s="49">
        <v>0</v>
      </c>
      <c r="F406" s="23">
        <v>0</v>
      </c>
      <c r="G406" s="37">
        <v>0</v>
      </c>
      <c r="H406" s="23">
        <v>0</v>
      </c>
      <c r="K406" s="92"/>
    </row>
    <row r="407" spans="1:11" s="51" customFormat="1" ht="27.75" customHeight="1">
      <c r="A407" s="33" t="s">
        <v>24</v>
      </c>
      <c r="B407" s="47">
        <v>0</v>
      </c>
      <c r="C407" s="42">
        <v>0</v>
      </c>
      <c r="D407" s="43">
        <v>0</v>
      </c>
      <c r="E407" s="49">
        <v>0</v>
      </c>
      <c r="F407" s="37">
        <v>0</v>
      </c>
      <c r="G407" s="37">
        <v>0</v>
      </c>
      <c r="H407" s="37">
        <v>0</v>
      </c>
      <c r="K407" s="91"/>
    </row>
    <row r="408" spans="1:11" s="51" customFormat="1" ht="27.75" customHeight="1">
      <c r="A408" s="36" t="s">
        <v>46</v>
      </c>
      <c r="B408" s="47">
        <v>0</v>
      </c>
      <c r="C408" s="42">
        <v>0</v>
      </c>
      <c r="D408" s="43">
        <v>0</v>
      </c>
      <c r="E408" s="49">
        <v>0</v>
      </c>
      <c r="F408" s="37">
        <v>0</v>
      </c>
      <c r="G408" s="37">
        <v>0</v>
      </c>
      <c r="H408" s="37">
        <v>0</v>
      </c>
      <c r="K408" s="91"/>
    </row>
    <row r="409" spans="1:11" s="51" customFormat="1" ht="27.75" customHeight="1">
      <c r="A409" s="36" t="s">
        <v>45</v>
      </c>
      <c r="B409" s="47">
        <v>0</v>
      </c>
      <c r="C409" s="42">
        <v>0</v>
      </c>
      <c r="D409" s="43">
        <v>0</v>
      </c>
      <c r="E409" s="49">
        <v>0</v>
      </c>
      <c r="F409" s="37">
        <v>0</v>
      </c>
      <c r="G409" s="37">
        <v>0</v>
      </c>
      <c r="H409" s="37">
        <v>0</v>
      </c>
      <c r="K409" s="91"/>
    </row>
    <row r="410" spans="1:11" s="51" customFormat="1" ht="27.75" customHeight="1">
      <c r="A410" s="33" t="s">
        <v>47</v>
      </c>
      <c r="B410" s="47">
        <v>0</v>
      </c>
      <c r="C410" s="220">
        <v>60000</v>
      </c>
      <c r="D410" s="196">
        <v>80000</v>
      </c>
      <c r="E410" s="195">
        <v>80000</v>
      </c>
      <c r="F410" s="56">
        <v>70000</v>
      </c>
      <c r="G410" s="100">
        <f>(F410-H410)*100/F410</f>
        <v>0</v>
      </c>
      <c r="H410" s="57">
        <v>70000</v>
      </c>
      <c r="K410" s="91"/>
    </row>
    <row r="411" spans="1:11" s="55" customFormat="1" ht="27.75" customHeight="1">
      <c r="A411" s="35" t="s">
        <v>99</v>
      </c>
      <c r="B411" s="47">
        <v>0</v>
      </c>
      <c r="C411" s="230">
        <v>60000</v>
      </c>
      <c r="D411" s="43">
        <v>80000</v>
      </c>
      <c r="E411" s="49">
        <v>80000</v>
      </c>
      <c r="F411" s="23">
        <v>70000</v>
      </c>
      <c r="G411" s="100">
        <f>(F411-H411)*100/F411</f>
        <v>0</v>
      </c>
      <c r="H411" s="57">
        <v>70000</v>
      </c>
      <c r="K411" s="92"/>
    </row>
    <row r="412" spans="1:11" s="51" customFormat="1" ht="27.75" customHeight="1">
      <c r="A412" s="33" t="s">
        <v>25</v>
      </c>
      <c r="B412" s="47">
        <v>0</v>
      </c>
      <c r="C412" s="191">
        <v>0</v>
      </c>
      <c r="D412" s="42">
        <v>0</v>
      </c>
      <c r="E412" s="47">
        <v>0</v>
      </c>
      <c r="F412" s="37">
        <v>0</v>
      </c>
      <c r="G412" s="37">
        <v>0</v>
      </c>
      <c r="H412" s="44">
        <v>0</v>
      </c>
      <c r="K412" s="91"/>
    </row>
    <row r="413" spans="1:11" s="55" customFormat="1" ht="27.75" customHeight="1">
      <c r="A413" s="35" t="s">
        <v>100</v>
      </c>
      <c r="B413" s="47">
        <v>0</v>
      </c>
      <c r="C413" s="194">
        <v>0</v>
      </c>
      <c r="D413" s="43">
        <v>0</v>
      </c>
      <c r="E413" s="49">
        <v>0</v>
      </c>
      <c r="F413" s="23">
        <v>0</v>
      </c>
      <c r="G413" s="37">
        <v>0</v>
      </c>
      <c r="H413" s="27">
        <v>0</v>
      </c>
      <c r="K413" s="92"/>
    </row>
    <row r="414" spans="1:11" s="51" customFormat="1" ht="27.75" customHeight="1">
      <c r="A414" s="48" t="s">
        <v>86</v>
      </c>
      <c r="B414" s="49">
        <f>B412+B410+B407+B398+B392</f>
        <v>0</v>
      </c>
      <c r="C414" s="220">
        <f>C410+C398</f>
        <v>1012800</v>
      </c>
      <c r="D414" s="43">
        <f>D410+D398</f>
        <v>1279051</v>
      </c>
      <c r="E414" s="49">
        <f>E410+E398</f>
        <v>1276971.5</v>
      </c>
      <c r="F414" s="23">
        <v>450000</v>
      </c>
      <c r="G414" s="99">
        <f>(F414-H414)*100/F414</f>
        <v>-33.333333333333336</v>
      </c>
      <c r="H414" s="27">
        <v>600000</v>
      </c>
      <c r="K414" s="91"/>
    </row>
    <row r="415" spans="1:11" s="51" customFormat="1" ht="27.75" customHeight="1">
      <c r="A415" s="48"/>
      <c r="B415" s="49"/>
      <c r="C415" s="194"/>
      <c r="D415" s="43"/>
      <c r="E415" s="49"/>
      <c r="F415" s="23"/>
      <c r="G415" s="98"/>
      <c r="H415" s="27"/>
      <c r="K415" s="91"/>
    </row>
    <row r="416" spans="1:11" s="51" customFormat="1" ht="27.75" customHeight="1">
      <c r="A416" s="35" t="s">
        <v>84</v>
      </c>
      <c r="B416" s="49"/>
      <c r="C416" s="43"/>
      <c r="D416" s="43"/>
      <c r="E416" s="49"/>
      <c r="F416" s="23"/>
      <c r="G416" s="98"/>
      <c r="H416" s="23"/>
      <c r="K416" s="91"/>
    </row>
    <row r="417" spans="1:11" s="51" customFormat="1" ht="27.75" customHeight="1">
      <c r="A417" s="35" t="s">
        <v>87</v>
      </c>
      <c r="B417" s="47"/>
      <c r="C417" s="42"/>
      <c r="D417" s="42"/>
      <c r="E417" s="47"/>
      <c r="F417" s="37"/>
      <c r="G417" s="98"/>
      <c r="H417" s="37"/>
      <c r="K417" s="91"/>
    </row>
    <row r="418" spans="1:11" s="55" customFormat="1" ht="27.75" customHeight="1">
      <c r="A418" s="33" t="s">
        <v>23</v>
      </c>
      <c r="B418" s="49">
        <v>0</v>
      </c>
      <c r="C418" s="49">
        <v>0</v>
      </c>
      <c r="D418" s="49">
        <v>0</v>
      </c>
      <c r="E418" s="49">
        <v>0</v>
      </c>
      <c r="F418" s="23">
        <v>0</v>
      </c>
      <c r="G418" s="37">
        <v>0</v>
      </c>
      <c r="H418" s="23">
        <v>0</v>
      </c>
      <c r="K418" s="92"/>
    </row>
    <row r="419" spans="1:11" s="55" customFormat="1" ht="27.75" customHeight="1">
      <c r="A419" s="35" t="s">
        <v>29</v>
      </c>
      <c r="B419" s="49">
        <v>0</v>
      </c>
      <c r="C419" s="49">
        <v>0</v>
      </c>
      <c r="D419" s="49">
        <v>0</v>
      </c>
      <c r="E419" s="49">
        <v>0</v>
      </c>
      <c r="F419" s="23">
        <v>0</v>
      </c>
      <c r="G419" s="37">
        <v>0</v>
      </c>
      <c r="H419" s="23">
        <v>0</v>
      </c>
      <c r="K419" s="92"/>
    </row>
    <row r="420" spans="1:11" s="51" customFormat="1" ht="27.75" customHeight="1">
      <c r="A420" s="36" t="s">
        <v>30</v>
      </c>
      <c r="B420" s="47">
        <v>0</v>
      </c>
      <c r="C420" s="47">
        <v>0</v>
      </c>
      <c r="D420" s="47">
        <v>0</v>
      </c>
      <c r="E420" s="47">
        <v>0</v>
      </c>
      <c r="F420" s="37">
        <v>0</v>
      </c>
      <c r="G420" s="37">
        <v>0</v>
      </c>
      <c r="H420" s="37">
        <v>0</v>
      </c>
      <c r="K420" s="91"/>
    </row>
    <row r="421" spans="1:11" s="51" customFormat="1" ht="27.75" customHeight="1">
      <c r="A421" s="36" t="s">
        <v>33</v>
      </c>
      <c r="B421" s="49">
        <v>0</v>
      </c>
      <c r="C421" s="49">
        <v>0</v>
      </c>
      <c r="D421" s="49">
        <v>0</v>
      </c>
      <c r="E421" s="49">
        <v>0</v>
      </c>
      <c r="F421" s="37">
        <v>0</v>
      </c>
      <c r="G421" s="37">
        <v>0</v>
      </c>
      <c r="H421" s="37">
        <v>0</v>
      </c>
      <c r="K421" s="91"/>
    </row>
    <row r="422" spans="1:11" s="55" customFormat="1" ht="27.75" customHeight="1">
      <c r="A422" s="35" t="s">
        <v>11</v>
      </c>
      <c r="B422" s="49">
        <v>0</v>
      </c>
      <c r="C422" s="49">
        <v>0</v>
      </c>
      <c r="D422" s="49">
        <v>0</v>
      </c>
      <c r="E422" s="49">
        <v>0</v>
      </c>
      <c r="F422" s="23">
        <v>0</v>
      </c>
      <c r="G422" s="37">
        <v>0</v>
      </c>
      <c r="H422" s="23">
        <v>0</v>
      </c>
      <c r="K422" s="92"/>
    </row>
    <row r="423" spans="1:11" s="51" customFormat="1" ht="27.75" customHeight="1">
      <c r="A423" s="36" t="s">
        <v>58</v>
      </c>
      <c r="B423" s="47">
        <v>0</v>
      </c>
      <c r="C423" s="47">
        <v>0</v>
      </c>
      <c r="D423" s="47">
        <v>0</v>
      </c>
      <c r="E423" s="47">
        <v>0</v>
      </c>
      <c r="F423" s="37">
        <v>0</v>
      </c>
      <c r="G423" s="37">
        <v>0</v>
      </c>
      <c r="H423" s="37">
        <v>0</v>
      </c>
      <c r="K423" s="91"/>
    </row>
    <row r="424" spans="1:11" s="51" customFormat="1" ht="27.75" customHeight="1">
      <c r="A424" s="36" t="s">
        <v>59</v>
      </c>
      <c r="B424" s="49">
        <v>0</v>
      </c>
      <c r="C424" s="49">
        <v>0</v>
      </c>
      <c r="D424" s="49">
        <v>0</v>
      </c>
      <c r="E424" s="49">
        <v>0</v>
      </c>
      <c r="F424" s="37">
        <v>0</v>
      </c>
      <c r="G424" s="37">
        <v>0</v>
      </c>
      <c r="H424" s="60">
        <v>0</v>
      </c>
      <c r="K424" s="91"/>
    </row>
    <row r="425" spans="1:11" s="51" customFormat="1" ht="27.75" customHeight="1">
      <c r="A425" s="33" t="s">
        <v>10</v>
      </c>
      <c r="B425" s="49">
        <f>B427+B432</f>
        <v>592913</v>
      </c>
      <c r="C425" s="49">
        <v>0</v>
      </c>
      <c r="D425" s="49">
        <v>0</v>
      </c>
      <c r="E425" s="49">
        <v>0</v>
      </c>
      <c r="F425" s="56">
        <v>750000</v>
      </c>
      <c r="G425" s="112"/>
      <c r="H425" s="57">
        <v>750000</v>
      </c>
      <c r="K425" s="91"/>
    </row>
    <row r="426" spans="1:11" s="55" customFormat="1" ht="27.75" customHeight="1">
      <c r="A426" s="35" t="s">
        <v>12</v>
      </c>
      <c r="B426" s="47">
        <v>0</v>
      </c>
      <c r="C426" s="47">
        <v>0</v>
      </c>
      <c r="D426" s="47">
        <v>0</v>
      </c>
      <c r="E426" s="47">
        <v>0</v>
      </c>
      <c r="F426" s="23">
        <v>0</v>
      </c>
      <c r="G426" s="37">
        <v>0</v>
      </c>
      <c r="H426" s="57">
        <v>0</v>
      </c>
      <c r="K426" s="92"/>
    </row>
    <row r="427" spans="1:11" s="55" customFormat="1" ht="27.75" customHeight="1">
      <c r="A427" s="35" t="s">
        <v>13</v>
      </c>
      <c r="B427" s="49">
        <v>592913</v>
      </c>
      <c r="C427" s="49">
        <v>0</v>
      </c>
      <c r="D427" s="49">
        <v>0</v>
      </c>
      <c r="E427" s="49">
        <v>0</v>
      </c>
      <c r="F427" s="23">
        <v>750000</v>
      </c>
      <c r="G427" s="98"/>
      <c r="H427" s="27">
        <v>750000</v>
      </c>
      <c r="K427" s="92"/>
    </row>
    <row r="428" spans="1:11" s="51" customFormat="1" ht="27.75" customHeight="1">
      <c r="A428" s="36" t="s">
        <v>41</v>
      </c>
      <c r="B428" s="49">
        <v>0</v>
      </c>
      <c r="C428" s="49">
        <v>0</v>
      </c>
      <c r="D428" s="49">
        <v>0</v>
      </c>
      <c r="E428" s="49">
        <v>0</v>
      </c>
      <c r="F428" s="37">
        <v>0</v>
      </c>
      <c r="G428" s="37">
        <v>0</v>
      </c>
      <c r="H428" s="44">
        <v>0</v>
      </c>
      <c r="K428" s="91"/>
    </row>
    <row r="429" spans="1:11" s="51" customFormat="1" ht="27.75" customHeight="1">
      <c r="A429" s="80" t="s">
        <v>42</v>
      </c>
      <c r="B429" s="47">
        <v>452273</v>
      </c>
      <c r="C429" s="47">
        <v>0</v>
      </c>
      <c r="D429" s="47">
        <v>0</v>
      </c>
      <c r="E429" s="47">
        <v>0</v>
      </c>
      <c r="F429" s="37">
        <v>0</v>
      </c>
      <c r="G429" s="37">
        <v>0</v>
      </c>
      <c r="H429" s="44">
        <v>0</v>
      </c>
      <c r="K429" s="91"/>
    </row>
    <row r="430" spans="1:11" s="51" customFormat="1" ht="27.75" customHeight="1">
      <c r="A430" s="36" t="s">
        <v>43</v>
      </c>
      <c r="B430" s="47">
        <v>140640</v>
      </c>
      <c r="C430" s="49">
        <v>0</v>
      </c>
      <c r="D430" s="49">
        <v>0</v>
      </c>
      <c r="E430" s="49">
        <v>0</v>
      </c>
      <c r="F430" s="37">
        <v>750000</v>
      </c>
      <c r="G430" s="98"/>
      <c r="H430" s="44">
        <v>750000</v>
      </c>
      <c r="K430" s="91"/>
    </row>
    <row r="431" spans="1:11" s="51" customFormat="1" ht="27.75" customHeight="1">
      <c r="A431" s="36" t="s">
        <v>44</v>
      </c>
      <c r="B431" s="47"/>
      <c r="C431" s="49">
        <v>0</v>
      </c>
      <c r="D431" s="49">
        <v>0</v>
      </c>
      <c r="E431" s="49">
        <v>0</v>
      </c>
      <c r="F431" s="37">
        <v>0</v>
      </c>
      <c r="G431" s="37">
        <v>0</v>
      </c>
      <c r="H431" s="37">
        <v>0</v>
      </c>
      <c r="K431" s="91"/>
    </row>
    <row r="432" spans="1:11" s="55" customFormat="1" ht="27.75" customHeight="1">
      <c r="A432" s="35" t="s">
        <v>14</v>
      </c>
      <c r="B432" s="49"/>
      <c r="C432" s="47">
        <v>0</v>
      </c>
      <c r="D432" s="47">
        <v>0</v>
      </c>
      <c r="E432" s="47">
        <v>0</v>
      </c>
      <c r="F432" s="23">
        <v>0</v>
      </c>
      <c r="G432" s="37">
        <v>0</v>
      </c>
      <c r="H432" s="23">
        <v>0</v>
      </c>
      <c r="K432" s="92"/>
    </row>
    <row r="433" spans="1:11" s="55" customFormat="1" ht="27.75" customHeight="1">
      <c r="A433" s="35" t="s">
        <v>15</v>
      </c>
      <c r="B433" s="49">
        <v>0</v>
      </c>
      <c r="C433" s="49">
        <v>0</v>
      </c>
      <c r="D433" s="49">
        <v>0</v>
      </c>
      <c r="E433" s="49">
        <v>0</v>
      </c>
      <c r="F433" s="23">
        <v>0</v>
      </c>
      <c r="G433" s="37">
        <v>0</v>
      </c>
      <c r="H433" s="23">
        <v>0</v>
      </c>
      <c r="K433" s="92"/>
    </row>
    <row r="434" spans="1:11" s="51" customFormat="1" ht="27.75" customHeight="1">
      <c r="A434" s="33" t="s">
        <v>24</v>
      </c>
      <c r="B434" s="49">
        <v>0</v>
      </c>
      <c r="C434" s="49">
        <v>0</v>
      </c>
      <c r="D434" s="49">
        <v>0</v>
      </c>
      <c r="E434" s="49">
        <v>0</v>
      </c>
      <c r="F434" s="37">
        <v>0</v>
      </c>
      <c r="G434" s="37">
        <v>0</v>
      </c>
      <c r="H434" s="37">
        <v>0</v>
      </c>
      <c r="K434" s="91"/>
    </row>
    <row r="435" spans="1:11" s="51" customFormat="1" ht="27.75" customHeight="1">
      <c r="A435" s="36" t="s">
        <v>46</v>
      </c>
      <c r="B435" s="47">
        <v>0</v>
      </c>
      <c r="C435" s="47">
        <v>0</v>
      </c>
      <c r="D435" s="47">
        <v>0</v>
      </c>
      <c r="E435" s="47">
        <v>0</v>
      </c>
      <c r="F435" s="37">
        <v>0</v>
      </c>
      <c r="G435" s="37">
        <v>0</v>
      </c>
      <c r="H435" s="37">
        <v>0</v>
      </c>
      <c r="K435" s="91"/>
    </row>
    <row r="436" spans="1:11" s="51" customFormat="1" ht="27.75" customHeight="1">
      <c r="A436" s="36" t="s">
        <v>45</v>
      </c>
      <c r="B436" s="49">
        <v>0</v>
      </c>
      <c r="C436" s="49">
        <v>0</v>
      </c>
      <c r="D436" s="49">
        <v>0</v>
      </c>
      <c r="E436" s="49">
        <v>0</v>
      </c>
      <c r="F436" s="37">
        <v>0</v>
      </c>
      <c r="G436" s="37">
        <v>0</v>
      </c>
      <c r="H436" s="60">
        <v>0</v>
      </c>
      <c r="K436" s="91"/>
    </row>
    <row r="437" spans="1:11" s="51" customFormat="1" ht="27.75" customHeight="1">
      <c r="A437" s="33" t="s">
        <v>47</v>
      </c>
      <c r="B437" s="49">
        <v>0</v>
      </c>
      <c r="C437" s="49">
        <v>0</v>
      </c>
      <c r="D437" s="49">
        <v>0</v>
      </c>
      <c r="E437" s="49">
        <v>0</v>
      </c>
      <c r="F437" s="56">
        <v>105000</v>
      </c>
      <c r="G437" s="274">
        <f>(F437-H437)*100/F437</f>
        <v>57.142857142857146</v>
      </c>
      <c r="H437" s="57">
        <v>45000</v>
      </c>
      <c r="K437" s="91"/>
    </row>
    <row r="438" spans="1:11" s="55" customFormat="1" ht="27.75" customHeight="1">
      <c r="A438" s="35" t="s">
        <v>99</v>
      </c>
      <c r="B438" s="47">
        <v>0</v>
      </c>
      <c r="C438" s="47">
        <v>0</v>
      </c>
      <c r="D438" s="47">
        <v>0</v>
      </c>
      <c r="E438" s="47">
        <v>0</v>
      </c>
      <c r="F438" s="23">
        <v>105000</v>
      </c>
      <c r="G438" s="274">
        <f>(F438-H438)*100/F438</f>
        <v>57.142857142857146</v>
      </c>
      <c r="H438" s="57">
        <v>45000</v>
      </c>
      <c r="K438" s="92"/>
    </row>
    <row r="439" spans="1:11" s="51" customFormat="1" ht="27.75" customHeight="1">
      <c r="A439" s="33" t="s">
        <v>25</v>
      </c>
      <c r="B439" s="49">
        <v>0</v>
      </c>
      <c r="C439" s="49">
        <v>0</v>
      </c>
      <c r="D439" s="49">
        <v>0</v>
      </c>
      <c r="E439" s="49">
        <v>0</v>
      </c>
      <c r="F439" s="37">
        <v>0</v>
      </c>
      <c r="G439" s="37">
        <v>0</v>
      </c>
      <c r="H439" s="44">
        <v>0</v>
      </c>
      <c r="K439" s="91"/>
    </row>
    <row r="440" spans="1:11" s="55" customFormat="1" ht="27.75" customHeight="1">
      <c r="A440" s="35" t="s">
        <v>100</v>
      </c>
      <c r="B440" s="49">
        <v>0</v>
      </c>
      <c r="C440" s="49">
        <v>0</v>
      </c>
      <c r="D440" s="49">
        <v>0</v>
      </c>
      <c r="E440" s="49">
        <v>0</v>
      </c>
      <c r="F440" s="23">
        <v>0</v>
      </c>
      <c r="G440" s="37">
        <v>0</v>
      </c>
      <c r="H440" s="27">
        <v>0</v>
      </c>
      <c r="K440" s="92"/>
    </row>
    <row r="441" spans="1:11" s="51" customFormat="1" ht="27.75" customHeight="1">
      <c r="A441" s="48" t="s">
        <v>88</v>
      </c>
      <c r="B441" s="49">
        <f>B437+B432+B425</f>
        <v>592913</v>
      </c>
      <c r="C441" s="47">
        <v>0</v>
      </c>
      <c r="D441" s="47">
        <v>0</v>
      </c>
      <c r="E441" s="47">
        <v>0</v>
      </c>
      <c r="F441" s="23">
        <v>855000</v>
      </c>
      <c r="G441" s="238">
        <f>(F441-H441)*100/F441</f>
        <v>7.017543859649122</v>
      </c>
      <c r="H441" s="27">
        <v>795000</v>
      </c>
      <c r="K441" s="91"/>
    </row>
    <row r="442" spans="1:11" s="26" customFormat="1" ht="27.75" customHeight="1">
      <c r="A442" s="24" t="s">
        <v>89</v>
      </c>
      <c r="B442" s="243">
        <f>B441+B414</f>
        <v>592913</v>
      </c>
      <c r="C442" s="267">
        <f>C441+C414</f>
        <v>1012800</v>
      </c>
      <c r="D442" s="244">
        <f>D441+D414</f>
        <v>1279051</v>
      </c>
      <c r="E442" s="243">
        <f>E441+E414</f>
        <v>1276971.5</v>
      </c>
      <c r="F442" s="245">
        <v>1305000</v>
      </c>
      <c r="G442" s="265">
        <f>(F442-H442)*100/F442</f>
        <v>-6.896551724137931</v>
      </c>
      <c r="H442" s="268">
        <v>1395000</v>
      </c>
      <c r="K442" s="94"/>
    </row>
    <row r="443" spans="1:11" s="26" customFormat="1" ht="27.75" customHeight="1">
      <c r="A443" s="24"/>
      <c r="B443" s="200"/>
      <c r="C443" s="201"/>
      <c r="D443" s="202"/>
      <c r="E443" s="200"/>
      <c r="F443" s="25"/>
      <c r="G443" s="116"/>
      <c r="H443" s="58"/>
      <c r="K443" s="94"/>
    </row>
    <row r="444" spans="1:11" s="51" customFormat="1" ht="27.75" customHeight="1">
      <c r="A444" s="87" t="s">
        <v>90</v>
      </c>
      <c r="B444" s="47"/>
      <c r="C444" s="191"/>
      <c r="D444" s="42"/>
      <c r="E444" s="47"/>
      <c r="F444" s="37"/>
      <c r="G444" s="98"/>
      <c r="H444" s="44"/>
      <c r="K444" s="91"/>
    </row>
    <row r="445" spans="1:11" s="51" customFormat="1" ht="27.75" customHeight="1">
      <c r="A445" s="35" t="s">
        <v>91</v>
      </c>
      <c r="B445" s="47"/>
      <c r="C445" s="191"/>
      <c r="D445" s="42"/>
      <c r="E445" s="47"/>
      <c r="F445" s="37"/>
      <c r="G445" s="98"/>
      <c r="H445" s="44"/>
      <c r="K445" s="91"/>
    </row>
    <row r="446" spans="1:11" s="51" customFormat="1" ht="27.75" customHeight="1">
      <c r="A446" s="33" t="s">
        <v>23</v>
      </c>
      <c r="B446" s="47">
        <v>0</v>
      </c>
      <c r="C446" s="191">
        <v>0</v>
      </c>
      <c r="D446" s="191">
        <v>0</v>
      </c>
      <c r="E446" s="191">
        <v>0</v>
      </c>
      <c r="F446" s="37">
        <v>0</v>
      </c>
      <c r="G446" s="37">
        <v>0</v>
      </c>
      <c r="H446" s="63">
        <v>0</v>
      </c>
      <c r="K446" s="91"/>
    </row>
    <row r="447" spans="1:11" s="55" customFormat="1" ht="27.75" customHeight="1">
      <c r="A447" s="35" t="s">
        <v>29</v>
      </c>
      <c r="B447" s="49">
        <v>0</v>
      </c>
      <c r="C447" s="194">
        <v>0</v>
      </c>
      <c r="D447" s="194">
        <v>0</v>
      </c>
      <c r="E447" s="194">
        <v>0</v>
      </c>
      <c r="F447" s="23">
        <v>0</v>
      </c>
      <c r="G447" s="37">
        <v>0</v>
      </c>
      <c r="H447" s="64">
        <v>0</v>
      </c>
      <c r="K447" s="92"/>
    </row>
    <row r="448" spans="1:11" s="51" customFormat="1" ht="27.75" customHeight="1">
      <c r="A448" s="36" t="s">
        <v>30</v>
      </c>
      <c r="B448" s="47">
        <v>0</v>
      </c>
      <c r="C448" s="191">
        <v>0</v>
      </c>
      <c r="D448" s="191">
        <v>0</v>
      </c>
      <c r="E448" s="191">
        <v>0</v>
      </c>
      <c r="F448" s="32">
        <v>0</v>
      </c>
      <c r="G448" s="32">
        <v>0</v>
      </c>
      <c r="H448" s="65">
        <v>0</v>
      </c>
      <c r="K448" s="91"/>
    </row>
    <row r="449" spans="1:11" s="51" customFormat="1" ht="27.75" customHeight="1">
      <c r="A449" s="36" t="s">
        <v>33</v>
      </c>
      <c r="B449" s="49">
        <v>0</v>
      </c>
      <c r="C449" s="194">
        <v>0</v>
      </c>
      <c r="D449" s="194">
        <v>0</v>
      </c>
      <c r="E449" s="194">
        <v>0</v>
      </c>
      <c r="F449" s="32">
        <v>0</v>
      </c>
      <c r="G449" s="32">
        <v>0</v>
      </c>
      <c r="H449" s="65">
        <v>0</v>
      </c>
      <c r="K449" s="91"/>
    </row>
    <row r="450" spans="1:11" s="55" customFormat="1" ht="27.75" customHeight="1">
      <c r="A450" s="35" t="s">
        <v>11</v>
      </c>
      <c r="B450" s="47">
        <v>0</v>
      </c>
      <c r="C450" s="191">
        <v>0</v>
      </c>
      <c r="D450" s="191">
        <v>0</v>
      </c>
      <c r="E450" s="191">
        <v>0</v>
      </c>
      <c r="F450" s="34">
        <v>0</v>
      </c>
      <c r="G450" s="32">
        <v>0</v>
      </c>
      <c r="H450" s="66">
        <v>0</v>
      </c>
      <c r="K450" s="92"/>
    </row>
    <row r="451" spans="1:11" s="51" customFormat="1" ht="27.75" customHeight="1">
      <c r="A451" s="36" t="s">
        <v>58</v>
      </c>
      <c r="B451" s="49">
        <v>0</v>
      </c>
      <c r="C451" s="194">
        <v>0</v>
      </c>
      <c r="D451" s="194">
        <v>0</v>
      </c>
      <c r="E451" s="194">
        <v>0</v>
      </c>
      <c r="F451" s="37">
        <v>0</v>
      </c>
      <c r="G451" s="37">
        <v>0</v>
      </c>
      <c r="H451" s="63">
        <v>0</v>
      </c>
      <c r="K451" s="91"/>
    </row>
    <row r="452" spans="1:11" s="51" customFormat="1" ht="27.75" customHeight="1">
      <c r="A452" s="36" t="s">
        <v>59</v>
      </c>
      <c r="B452" s="47">
        <v>0</v>
      </c>
      <c r="C452" s="191">
        <v>0</v>
      </c>
      <c r="D452" s="191">
        <v>0</v>
      </c>
      <c r="E452" s="191">
        <v>0</v>
      </c>
      <c r="F452" s="69">
        <v>0</v>
      </c>
      <c r="G452" s="69">
        <v>0</v>
      </c>
      <c r="H452" s="61">
        <v>0</v>
      </c>
      <c r="K452" s="91"/>
    </row>
    <row r="453" spans="1:11" s="51" customFormat="1" ht="27.75" customHeight="1">
      <c r="A453" s="33" t="s">
        <v>10</v>
      </c>
      <c r="B453" s="49">
        <f>B455+B460</f>
        <v>221535</v>
      </c>
      <c r="C453" s="43">
        <v>132550</v>
      </c>
      <c r="D453" s="43">
        <v>85914</v>
      </c>
      <c r="E453" s="49">
        <v>53360</v>
      </c>
      <c r="F453" s="23">
        <v>200000</v>
      </c>
      <c r="G453" s="98"/>
      <c r="H453" s="23">
        <v>220000</v>
      </c>
      <c r="K453" s="91"/>
    </row>
    <row r="454" spans="1:11" s="55" customFormat="1" ht="27.75" customHeight="1">
      <c r="A454" s="35" t="s">
        <v>12</v>
      </c>
      <c r="B454" s="47">
        <v>0</v>
      </c>
      <c r="C454" s="47">
        <v>0</v>
      </c>
      <c r="D454" s="47">
        <v>0</v>
      </c>
      <c r="E454" s="47">
        <v>0</v>
      </c>
      <c r="F454" s="23">
        <v>0</v>
      </c>
      <c r="G454" s="37">
        <v>0</v>
      </c>
      <c r="H454" s="23">
        <v>0</v>
      </c>
      <c r="K454" s="92"/>
    </row>
    <row r="455" spans="1:11" s="55" customFormat="1" ht="27.75" customHeight="1">
      <c r="A455" s="35" t="s">
        <v>13</v>
      </c>
      <c r="B455" s="49">
        <v>211035</v>
      </c>
      <c r="C455" s="43">
        <v>132550</v>
      </c>
      <c r="D455" s="43">
        <v>85914</v>
      </c>
      <c r="E455" s="49">
        <v>53360</v>
      </c>
      <c r="F455" s="23">
        <v>200000</v>
      </c>
      <c r="G455" s="238">
        <f>(F455-H455)*100/F455</f>
        <v>-10</v>
      </c>
      <c r="H455" s="23">
        <v>220000</v>
      </c>
      <c r="K455" s="92"/>
    </row>
    <row r="456" spans="1:11" s="51" customFormat="1" ht="27.75" customHeight="1">
      <c r="A456" s="36" t="s">
        <v>41</v>
      </c>
      <c r="B456" s="47">
        <v>0</v>
      </c>
      <c r="C456" s="47">
        <v>0</v>
      </c>
      <c r="D456" s="47">
        <v>0</v>
      </c>
      <c r="E456" s="47">
        <v>0</v>
      </c>
      <c r="F456" s="37">
        <v>0</v>
      </c>
      <c r="G456" s="37">
        <v>0</v>
      </c>
      <c r="H456" s="37">
        <v>0</v>
      </c>
      <c r="K456" s="91"/>
    </row>
    <row r="457" spans="1:11" s="51" customFormat="1" ht="27.75" customHeight="1">
      <c r="A457" s="36" t="s">
        <v>42</v>
      </c>
      <c r="B457" s="49">
        <v>0</v>
      </c>
      <c r="C457" s="49">
        <v>0</v>
      </c>
      <c r="D457" s="49">
        <v>0</v>
      </c>
      <c r="E457" s="49">
        <v>0</v>
      </c>
      <c r="F457" s="37">
        <v>0</v>
      </c>
      <c r="G457" s="37">
        <v>0</v>
      </c>
      <c r="H457" s="37">
        <v>0</v>
      </c>
      <c r="K457" s="91"/>
    </row>
    <row r="458" spans="1:11" s="51" customFormat="1" ht="27.75" customHeight="1">
      <c r="A458" s="36" t="s">
        <v>43</v>
      </c>
      <c r="B458" s="47">
        <v>209435</v>
      </c>
      <c r="C458" s="42">
        <v>132550</v>
      </c>
      <c r="D458" s="42">
        <v>85914</v>
      </c>
      <c r="E458" s="47">
        <v>53360</v>
      </c>
      <c r="F458" s="37">
        <v>200000</v>
      </c>
      <c r="G458" s="98">
        <v>0</v>
      </c>
      <c r="H458" s="37">
        <v>200000</v>
      </c>
      <c r="K458" s="91"/>
    </row>
    <row r="459" spans="1:11" s="51" customFormat="1" ht="27.75" customHeight="1">
      <c r="A459" s="36" t="s">
        <v>44</v>
      </c>
      <c r="B459" s="47">
        <v>1600</v>
      </c>
      <c r="C459" s="49">
        <v>0</v>
      </c>
      <c r="D459" s="49">
        <v>0</v>
      </c>
      <c r="E459" s="49">
        <v>0</v>
      </c>
      <c r="F459" s="37">
        <v>0</v>
      </c>
      <c r="G459" s="37">
        <v>0</v>
      </c>
      <c r="H459" s="63">
        <v>0</v>
      </c>
      <c r="K459" s="91"/>
    </row>
    <row r="460" spans="1:11" s="55" customFormat="1" ht="27.75" customHeight="1">
      <c r="A460" s="35" t="s">
        <v>14</v>
      </c>
      <c r="B460" s="49">
        <v>10500</v>
      </c>
      <c r="C460" s="47">
        <v>0</v>
      </c>
      <c r="D460" s="47">
        <v>0</v>
      </c>
      <c r="E460" s="47">
        <v>0</v>
      </c>
      <c r="F460" s="23">
        <v>0</v>
      </c>
      <c r="G460" s="131">
        <v>100</v>
      </c>
      <c r="H460" s="64">
        <v>20000</v>
      </c>
      <c r="K460" s="92"/>
    </row>
    <row r="461" spans="1:11" s="55" customFormat="1" ht="27.75" customHeight="1">
      <c r="A461" s="35" t="s">
        <v>15</v>
      </c>
      <c r="B461" s="49">
        <v>0</v>
      </c>
      <c r="C461" s="49">
        <v>0</v>
      </c>
      <c r="D461" s="49">
        <v>0</v>
      </c>
      <c r="E461" s="49">
        <v>0</v>
      </c>
      <c r="F461" s="23">
        <v>0</v>
      </c>
      <c r="G461" s="37">
        <v>0</v>
      </c>
      <c r="H461" s="74">
        <v>0</v>
      </c>
      <c r="K461" s="92"/>
    </row>
    <row r="462" spans="1:11" s="51" customFormat="1" ht="27.75" customHeight="1">
      <c r="A462" s="33" t="s">
        <v>24</v>
      </c>
      <c r="B462" s="47">
        <v>0</v>
      </c>
      <c r="C462" s="47">
        <v>0</v>
      </c>
      <c r="D462" s="47">
        <v>0</v>
      </c>
      <c r="E462" s="47">
        <v>0</v>
      </c>
      <c r="F462" s="39">
        <v>0</v>
      </c>
      <c r="G462" s="39">
        <v>0</v>
      </c>
      <c r="H462" s="62">
        <v>0</v>
      </c>
      <c r="K462" s="91"/>
    </row>
    <row r="463" spans="1:11" s="51" customFormat="1" ht="27.75" customHeight="1">
      <c r="A463" s="36" t="s">
        <v>46</v>
      </c>
      <c r="B463" s="49">
        <v>0</v>
      </c>
      <c r="C463" s="49">
        <v>0</v>
      </c>
      <c r="D463" s="49">
        <v>0</v>
      </c>
      <c r="E463" s="49">
        <v>0</v>
      </c>
      <c r="F463" s="37">
        <v>0</v>
      </c>
      <c r="G463" s="37">
        <v>0</v>
      </c>
      <c r="H463" s="62">
        <v>0</v>
      </c>
      <c r="K463" s="91"/>
    </row>
    <row r="464" spans="1:11" s="51" customFormat="1" ht="27.75" customHeight="1">
      <c r="A464" s="36" t="s">
        <v>45</v>
      </c>
      <c r="B464" s="47">
        <v>0</v>
      </c>
      <c r="C464" s="47">
        <v>0</v>
      </c>
      <c r="D464" s="47">
        <v>0</v>
      </c>
      <c r="E464" s="47">
        <v>0</v>
      </c>
      <c r="F464" s="37">
        <v>0</v>
      </c>
      <c r="G464" s="37">
        <v>0</v>
      </c>
      <c r="H464" s="63">
        <v>0</v>
      </c>
      <c r="K464" s="91"/>
    </row>
    <row r="465" spans="1:11" s="51" customFormat="1" ht="27.75" customHeight="1">
      <c r="A465" s="33" t="s">
        <v>47</v>
      </c>
      <c r="B465" s="49">
        <v>80000</v>
      </c>
      <c r="C465" s="46">
        <v>20000</v>
      </c>
      <c r="D465" s="46">
        <v>0</v>
      </c>
      <c r="E465" s="46">
        <v>0</v>
      </c>
      <c r="F465" s="34">
        <v>200000</v>
      </c>
      <c r="G465" s="23">
        <f>(F465-H465)*100/F465</f>
        <v>-25</v>
      </c>
      <c r="H465" s="34">
        <v>250000</v>
      </c>
      <c r="K465" s="91"/>
    </row>
    <row r="466" spans="1:11" s="55" customFormat="1" ht="27.75" customHeight="1">
      <c r="A466" s="35" t="s">
        <v>99</v>
      </c>
      <c r="B466" s="47">
        <v>80000</v>
      </c>
      <c r="C466" s="46">
        <v>20000</v>
      </c>
      <c r="D466" s="46">
        <v>0</v>
      </c>
      <c r="E466" s="46">
        <v>0</v>
      </c>
      <c r="F466" s="34">
        <v>200000</v>
      </c>
      <c r="G466" s="23">
        <f>(F466-H466)*100/F466</f>
        <v>-25</v>
      </c>
      <c r="H466" s="34">
        <v>250000</v>
      </c>
      <c r="K466" s="92"/>
    </row>
    <row r="467" spans="1:11" s="51" customFormat="1" ht="27.75" customHeight="1">
      <c r="A467" s="33" t="s">
        <v>25</v>
      </c>
      <c r="B467" s="49">
        <v>0</v>
      </c>
      <c r="C467" s="49">
        <v>0</v>
      </c>
      <c r="D467" s="49">
        <v>0</v>
      </c>
      <c r="E467" s="49">
        <v>0</v>
      </c>
      <c r="F467" s="32">
        <v>0</v>
      </c>
      <c r="G467" s="37">
        <v>0</v>
      </c>
      <c r="H467" s="32">
        <v>0</v>
      </c>
      <c r="K467" s="91"/>
    </row>
    <row r="468" spans="1:11" s="55" customFormat="1" ht="27.75" customHeight="1">
      <c r="A468" s="35" t="s">
        <v>100</v>
      </c>
      <c r="B468" s="47">
        <v>0</v>
      </c>
      <c r="C468" s="47">
        <v>0</v>
      </c>
      <c r="D468" s="47">
        <v>0</v>
      </c>
      <c r="E468" s="47">
        <v>0</v>
      </c>
      <c r="F468" s="23">
        <v>0</v>
      </c>
      <c r="G468" s="37">
        <v>0</v>
      </c>
      <c r="H468" s="23">
        <v>0</v>
      </c>
      <c r="K468" s="92"/>
    </row>
    <row r="469" spans="1:11" s="51" customFormat="1" ht="27.75" customHeight="1">
      <c r="A469" s="48" t="s">
        <v>92</v>
      </c>
      <c r="B469" s="49">
        <f>B467+B465+B462+B453+B446</f>
        <v>301535</v>
      </c>
      <c r="C469" s="43">
        <f>C465+C453</f>
        <v>152550</v>
      </c>
      <c r="D469" s="43">
        <f>D453</f>
        <v>85914</v>
      </c>
      <c r="E469" s="49">
        <f>E453</f>
        <v>53360</v>
      </c>
      <c r="F469" s="23">
        <v>400000</v>
      </c>
      <c r="G469" s="238">
        <f>(F469-H469)*100/F469</f>
        <v>-17.5</v>
      </c>
      <c r="H469" s="23">
        <v>470000</v>
      </c>
      <c r="K469" s="91"/>
    </row>
    <row r="470" spans="1:11" s="51" customFormat="1" ht="27.75" customHeight="1">
      <c r="A470" s="35" t="s">
        <v>90</v>
      </c>
      <c r="B470" s="47"/>
      <c r="C470" s="42"/>
      <c r="D470" s="42"/>
      <c r="E470" s="47"/>
      <c r="F470" s="37"/>
      <c r="G470" s="98"/>
      <c r="H470" s="37"/>
      <c r="K470" s="91"/>
    </row>
    <row r="471" spans="1:11" s="51" customFormat="1" ht="27.75" customHeight="1">
      <c r="A471" s="35" t="s">
        <v>93</v>
      </c>
      <c r="B471" s="47"/>
      <c r="C471" s="42"/>
      <c r="D471" s="42"/>
      <c r="E471" s="47"/>
      <c r="F471" s="37"/>
      <c r="G471" s="98"/>
      <c r="H471" s="37"/>
      <c r="K471" s="91"/>
    </row>
    <row r="472" spans="1:11" s="51" customFormat="1" ht="27.75" customHeight="1">
      <c r="A472" s="33" t="s">
        <v>23</v>
      </c>
      <c r="B472" s="47">
        <v>0</v>
      </c>
      <c r="C472" s="47">
        <v>0</v>
      </c>
      <c r="D472" s="47">
        <v>0</v>
      </c>
      <c r="E472" s="47">
        <v>0</v>
      </c>
      <c r="F472" s="37">
        <v>0</v>
      </c>
      <c r="G472" s="37">
        <v>0</v>
      </c>
      <c r="H472" s="63">
        <v>0</v>
      </c>
      <c r="K472" s="91"/>
    </row>
    <row r="473" spans="1:11" s="55" customFormat="1" ht="27.75" customHeight="1">
      <c r="A473" s="35" t="s">
        <v>29</v>
      </c>
      <c r="B473" s="49">
        <v>0</v>
      </c>
      <c r="C473" s="49">
        <v>0</v>
      </c>
      <c r="D473" s="49">
        <v>0</v>
      </c>
      <c r="E473" s="49">
        <v>0</v>
      </c>
      <c r="F473" s="23">
        <v>0</v>
      </c>
      <c r="G473" s="37">
        <v>0</v>
      </c>
      <c r="H473" s="64">
        <v>0</v>
      </c>
      <c r="K473" s="92"/>
    </row>
    <row r="474" spans="1:11" s="51" customFormat="1" ht="27.75" customHeight="1">
      <c r="A474" s="36" t="s">
        <v>30</v>
      </c>
      <c r="B474" s="47">
        <v>0</v>
      </c>
      <c r="C474" s="47">
        <v>0</v>
      </c>
      <c r="D474" s="47">
        <v>0</v>
      </c>
      <c r="E474" s="47">
        <v>0</v>
      </c>
      <c r="F474" s="32">
        <v>0</v>
      </c>
      <c r="G474" s="32">
        <v>0</v>
      </c>
      <c r="H474" s="65">
        <v>0</v>
      </c>
      <c r="K474" s="91"/>
    </row>
    <row r="475" spans="1:11" s="51" customFormat="1" ht="27.75" customHeight="1">
      <c r="A475" s="36" t="s">
        <v>33</v>
      </c>
      <c r="B475" s="49">
        <v>0</v>
      </c>
      <c r="C475" s="49">
        <v>0</v>
      </c>
      <c r="D475" s="49">
        <v>0</v>
      </c>
      <c r="E475" s="49">
        <v>0</v>
      </c>
      <c r="F475" s="32">
        <v>0</v>
      </c>
      <c r="G475" s="32">
        <v>0</v>
      </c>
      <c r="H475" s="65">
        <v>0</v>
      </c>
      <c r="K475" s="91"/>
    </row>
    <row r="476" spans="1:11" s="55" customFormat="1" ht="27.75" customHeight="1">
      <c r="A476" s="35" t="s">
        <v>11</v>
      </c>
      <c r="B476" s="47">
        <v>0</v>
      </c>
      <c r="C476" s="47">
        <v>0</v>
      </c>
      <c r="D476" s="47">
        <v>0</v>
      </c>
      <c r="E476" s="47">
        <v>0</v>
      </c>
      <c r="F476" s="34">
        <v>0</v>
      </c>
      <c r="G476" s="32">
        <v>0</v>
      </c>
      <c r="H476" s="66">
        <v>0</v>
      </c>
      <c r="K476" s="92"/>
    </row>
    <row r="477" spans="1:11" s="51" customFormat="1" ht="27.75" customHeight="1">
      <c r="A477" s="36" t="s">
        <v>58</v>
      </c>
      <c r="B477" s="49">
        <v>0</v>
      </c>
      <c r="C477" s="49">
        <v>0</v>
      </c>
      <c r="D477" s="49">
        <v>0</v>
      </c>
      <c r="E477" s="49">
        <v>0</v>
      </c>
      <c r="F477" s="37">
        <v>0</v>
      </c>
      <c r="G477" s="37">
        <v>0</v>
      </c>
      <c r="H477" s="63">
        <v>0</v>
      </c>
      <c r="K477" s="91"/>
    </row>
    <row r="478" spans="1:11" s="51" customFormat="1" ht="27.75" customHeight="1">
      <c r="A478" s="36" t="s">
        <v>59</v>
      </c>
      <c r="B478" s="47">
        <v>0</v>
      </c>
      <c r="C478" s="47">
        <v>0</v>
      </c>
      <c r="D478" s="47">
        <v>0</v>
      </c>
      <c r="E478" s="47">
        <v>0</v>
      </c>
      <c r="F478" s="69">
        <v>0</v>
      </c>
      <c r="G478" s="69">
        <v>0</v>
      </c>
      <c r="H478" s="61">
        <v>0</v>
      </c>
      <c r="K478" s="91"/>
    </row>
    <row r="479" spans="1:11" s="51" customFormat="1" ht="27.75" customHeight="1">
      <c r="A479" s="33" t="s">
        <v>10</v>
      </c>
      <c r="B479" s="49">
        <v>0</v>
      </c>
      <c r="C479" s="49">
        <v>0</v>
      </c>
      <c r="D479" s="49">
        <v>0</v>
      </c>
      <c r="E479" s="49">
        <v>0</v>
      </c>
      <c r="F479" s="34">
        <v>155000</v>
      </c>
      <c r="G479" s="37">
        <v>0</v>
      </c>
      <c r="H479" s="34">
        <v>155000</v>
      </c>
      <c r="K479" s="91"/>
    </row>
    <row r="480" spans="1:11" s="55" customFormat="1" ht="27.75" customHeight="1">
      <c r="A480" s="35" t="s">
        <v>12</v>
      </c>
      <c r="B480" s="47">
        <v>0</v>
      </c>
      <c r="C480" s="47">
        <v>0</v>
      </c>
      <c r="D480" s="47">
        <v>0</v>
      </c>
      <c r="E480" s="47">
        <v>0</v>
      </c>
      <c r="F480" s="23">
        <v>0</v>
      </c>
      <c r="G480" s="37">
        <v>0</v>
      </c>
      <c r="H480" s="23">
        <v>0</v>
      </c>
      <c r="K480" s="92"/>
    </row>
    <row r="481" spans="1:11" s="55" customFormat="1" ht="27.75" customHeight="1">
      <c r="A481" s="35" t="s">
        <v>13</v>
      </c>
      <c r="B481" s="49">
        <v>0</v>
      </c>
      <c r="C481" s="49">
        <v>0</v>
      </c>
      <c r="D481" s="49">
        <v>0</v>
      </c>
      <c r="E481" s="49">
        <v>0</v>
      </c>
      <c r="F481" s="23">
        <v>155000</v>
      </c>
      <c r="G481" s="37">
        <v>0</v>
      </c>
      <c r="H481" s="23">
        <v>155000</v>
      </c>
      <c r="K481" s="92"/>
    </row>
    <row r="482" spans="1:11" s="51" customFormat="1" ht="27.75" customHeight="1">
      <c r="A482" s="36" t="s">
        <v>41</v>
      </c>
      <c r="B482" s="47">
        <v>0</v>
      </c>
      <c r="C482" s="47">
        <v>0</v>
      </c>
      <c r="D482" s="47">
        <v>0</v>
      </c>
      <c r="E482" s="47">
        <v>0</v>
      </c>
      <c r="F482" s="37">
        <v>0</v>
      </c>
      <c r="G482" s="37">
        <v>0</v>
      </c>
      <c r="H482" s="37">
        <v>0</v>
      </c>
      <c r="K482" s="91"/>
    </row>
    <row r="483" spans="1:11" s="51" customFormat="1" ht="27.75" customHeight="1">
      <c r="A483" s="36" t="s">
        <v>42</v>
      </c>
      <c r="B483" s="49">
        <v>0</v>
      </c>
      <c r="C483" s="49">
        <v>0</v>
      </c>
      <c r="D483" s="49">
        <v>0</v>
      </c>
      <c r="E483" s="49">
        <v>0</v>
      </c>
      <c r="F483" s="37">
        <v>0</v>
      </c>
      <c r="G483" s="37">
        <v>0</v>
      </c>
      <c r="H483" s="37">
        <v>0</v>
      </c>
      <c r="K483" s="91"/>
    </row>
    <row r="484" spans="1:11" s="51" customFormat="1" ht="27.75" customHeight="1">
      <c r="A484" s="36" t="s">
        <v>43</v>
      </c>
      <c r="B484" s="47">
        <v>0</v>
      </c>
      <c r="C484" s="47">
        <v>0</v>
      </c>
      <c r="D484" s="47">
        <v>0</v>
      </c>
      <c r="E484" s="47">
        <v>0</v>
      </c>
      <c r="F484" s="37">
        <v>155000</v>
      </c>
      <c r="G484" s="37">
        <v>0</v>
      </c>
      <c r="H484" s="37">
        <v>155000</v>
      </c>
      <c r="K484" s="91"/>
    </row>
    <row r="485" spans="1:11" s="55" customFormat="1" ht="27.75" customHeight="1">
      <c r="A485" s="35" t="s">
        <v>14</v>
      </c>
      <c r="B485" s="49">
        <v>0</v>
      </c>
      <c r="C485" s="49">
        <v>0</v>
      </c>
      <c r="D485" s="49">
        <v>0</v>
      </c>
      <c r="E485" s="49">
        <v>0</v>
      </c>
      <c r="F485" s="23">
        <v>0</v>
      </c>
      <c r="G485" s="37">
        <v>0</v>
      </c>
      <c r="H485" s="64">
        <v>0</v>
      </c>
      <c r="K485" s="92"/>
    </row>
    <row r="486" spans="1:11" s="55" customFormat="1" ht="27.75" customHeight="1">
      <c r="A486" s="35" t="s">
        <v>15</v>
      </c>
      <c r="B486" s="47">
        <v>0</v>
      </c>
      <c r="C486" s="47">
        <v>0</v>
      </c>
      <c r="D486" s="47">
        <v>0</v>
      </c>
      <c r="E486" s="47">
        <v>0</v>
      </c>
      <c r="F486" s="23">
        <v>0</v>
      </c>
      <c r="G486" s="37">
        <v>0</v>
      </c>
      <c r="H486" s="64">
        <v>0</v>
      </c>
      <c r="K486" s="92"/>
    </row>
    <row r="487" spans="1:11" s="55" customFormat="1" ht="27.75" customHeight="1">
      <c r="A487" s="35"/>
      <c r="B487" s="49">
        <v>0</v>
      </c>
      <c r="C487" s="49">
        <v>0</v>
      </c>
      <c r="D487" s="49">
        <v>0</v>
      </c>
      <c r="E487" s="49">
        <v>0</v>
      </c>
      <c r="F487" s="23"/>
      <c r="G487" s="37"/>
      <c r="H487" s="64"/>
      <c r="K487" s="92"/>
    </row>
    <row r="488" spans="1:11" s="55" customFormat="1" ht="27.75" customHeight="1">
      <c r="A488" s="33" t="s">
        <v>24</v>
      </c>
      <c r="B488" s="47">
        <v>0</v>
      </c>
      <c r="C488" s="47">
        <v>0</v>
      </c>
      <c r="D488" s="47">
        <v>0</v>
      </c>
      <c r="E488" s="47">
        <v>0</v>
      </c>
      <c r="F488" s="23">
        <v>0</v>
      </c>
      <c r="G488" s="37">
        <v>0</v>
      </c>
      <c r="H488" s="64">
        <v>0</v>
      </c>
      <c r="K488" s="92"/>
    </row>
    <row r="489" spans="1:11" s="51" customFormat="1" ht="27.75" customHeight="1">
      <c r="A489" s="36" t="s">
        <v>46</v>
      </c>
      <c r="B489" s="49">
        <v>0</v>
      </c>
      <c r="C489" s="49">
        <v>0</v>
      </c>
      <c r="D489" s="49">
        <v>0</v>
      </c>
      <c r="E489" s="49">
        <v>0</v>
      </c>
      <c r="F489" s="37">
        <v>0</v>
      </c>
      <c r="G489" s="37">
        <v>0</v>
      </c>
      <c r="H489" s="63">
        <v>0</v>
      </c>
      <c r="K489" s="91"/>
    </row>
    <row r="490" spans="1:11" s="51" customFormat="1" ht="27.75" customHeight="1">
      <c r="A490" s="36" t="s">
        <v>45</v>
      </c>
      <c r="B490" s="47">
        <v>0</v>
      </c>
      <c r="C490" s="47">
        <v>0</v>
      </c>
      <c r="D490" s="47">
        <v>0</v>
      </c>
      <c r="E490" s="47">
        <v>0</v>
      </c>
      <c r="F490" s="37">
        <v>0</v>
      </c>
      <c r="G490" s="37">
        <v>0</v>
      </c>
      <c r="H490" s="75">
        <v>0</v>
      </c>
      <c r="K490" s="91"/>
    </row>
    <row r="491" spans="1:11" s="51" customFormat="1" ht="27.75" customHeight="1">
      <c r="A491" s="33" t="s">
        <v>47</v>
      </c>
      <c r="B491" s="49">
        <v>0</v>
      </c>
      <c r="C491" s="49">
        <v>0</v>
      </c>
      <c r="D491" s="49">
        <v>0</v>
      </c>
      <c r="E491" s="49">
        <v>0</v>
      </c>
      <c r="F491" s="39">
        <v>0</v>
      </c>
      <c r="G491" s="39">
        <v>0</v>
      </c>
      <c r="H491" s="62">
        <v>0</v>
      </c>
      <c r="K491" s="91"/>
    </row>
    <row r="492" spans="1:11" s="55" customFormat="1" ht="27.75" customHeight="1">
      <c r="A492" s="35" t="s">
        <v>99</v>
      </c>
      <c r="B492" s="47">
        <v>0</v>
      </c>
      <c r="C492" s="47">
        <v>0</v>
      </c>
      <c r="D492" s="47">
        <v>0</v>
      </c>
      <c r="E492" s="47">
        <v>0</v>
      </c>
      <c r="F492" s="23">
        <v>0</v>
      </c>
      <c r="G492" s="37">
        <v>0</v>
      </c>
      <c r="H492" s="76">
        <v>0</v>
      </c>
      <c r="K492" s="92"/>
    </row>
    <row r="493" spans="1:11" s="51" customFormat="1" ht="27.75" customHeight="1">
      <c r="A493" s="33" t="s">
        <v>25</v>
      </c>
      <c r="B493" s="49">
        <v>0</v>
      </c>
      <c r="C493" s="49">
        <v>0</v>
      </c>
      <c r="D493" s="49">
        <v>0</v>
      </c>
      <c r="E493" s="49">
        <v>0</v>
      </c>
      <c r="F493" s="37">
        <v>0</v>
      </c>
      <c r="G493" s="37">
        <v>0</v>
      </c>
      <c r="H493" s="63">
        <v>0</v>
      </c>
      <c r="K493" s="91"/>
    </row>
    <row r="494" spans="1:11" s="55" customFormat="1" ht="27.75" customHeight="1">
      <c r="A494" s="35" t="s">
        <v>100</v>
      </c>
      <c r="B494" s="47">
        <v>0</v>
      </c>
      <c r="C494" s="47">
        <v>0</v>
      </c>
      <c r="D494" s="47">
        <v>0</v>
      </c>
      <c r="E494" s="47">
        <v>0</v>
      </c>
      <c r="F494" s="23">
        <v>0</v>
      </c>
      <c r="G494" s="37">
        <v>0</v>
      </c>
      <c r="H494" s="64">
        <v>0</v>
      </c>
      <c r="K494" s="92"/>
    </row>
    <row r="495" spans="1:11" s="51" customFormat="1" ht="27.75" customHeight="1">
      <c r="A495" s="48" t="s">
        <v>94</v>
      </c>
      <c r="B495" s="49">
        <v>0</v>
      </c>
      <c r="C495" s="49">
        <v>0</v>
      </c>
      <c r="D495" s="49">
        <v>0</v>
      </c>
      <c r="E495" s="49">
        <v>0</v>
      </c>
      <c r="F495" s="23">
        <v>155000</v>
      </c>
      <c r="G495" s="37">
        <v>0</v>
      </c>
      <c r="H495" s="27">
        <v>155000</v>
      </c>
      <c r="K495" s="91"/>
    </row>
    <row r="496" spans="1:11" s="51" customFormat="1" ht="27.75" customHeight="1">
      <c r="A496" s="24" t="s">
        <v>95</v>
      </c>
      <c r="B496" s="251">
        <f>B495+B469</f>
        <v>301535</v>
      </c>
      <c r="C496" s="257">
        <f>C495+C469</f>
        <v>152550</v>
      </c>
      <c r="D496" s="253">
        <f>D495+D469</f>
        <v>85914</v>
      </c>
      <c r="E496" s="251">
        <f>E495+E469</f>
        <v>53360</v>
      </c>
      <c r="F496" s="254">
        <v>555000</v>
      </c>
      <c r="G496" s="266">
        <f>(F496-H496)*100/F496</f>
        <v>-12.612612612612613</v>
      </c>
      <c r="H496" s="264">
        <v>625000</v>
      </c>
      <c r="K496" s="91"/>
    </row>
    <row r="497" spans="1:11" s="51" customFormat="1" ht="27.75" customHeight="1">
      <c r="A497" s="24"/>
      <c r="B497" s="200"/>
      <c r="C497" s="201"/>
      <c r="D497" s="202"/>
      <c r="E497" s="200"/>
      <c r="F497" s="25"/>
      <c r="G497" s="116"/>
      <c r="H497" s="58"/>
      <c r="K497" s="91"/>
    </row>
    <row r="498" spans="1:11" s="51" customFormat="1" ht="27.75" customHeight="1">
      <c r="A498" s="24"/>
      <c r="B498" s="200"/>
      <c r="C498" s="201"/>
      <c r="D498" s="202"/>
      <c r="E498" s="200"/>
      <c r="F498" s="25"/>
      <c r="G498" s="116"/>
      <c r="H498" s="58"/>
      <c r="K498" s="91"/>
    </row>
    <row r="499" spans="1:11" s="51" customFormat="1" ht="27.75" customHeight="1">
      <c r="A499" s="24"/>
      <c r="B499" s="200"/>
      <c r="C499" s="201"/>
      <c r="D499" s="202"/>
      <c r="E499" s="200"/>
      <c r="F499" s="25"/>
      <c r="G499" s="116"/>
      <c r="H499" s="58"/>
      <c r="K499" s="91"/>
    </row>
    <row r="500" spans="1:11" s="51" customFormat="1" ht="27.75" customHeight="1">
      <c r="A500" s="24"/>
      <c r="B500" s="200"/>
      <c r="C500" s="201"/>
      <c r="D500" s="202"/>
      <c r="E500" s="200"/>
      <c r="F500" s="25"/>
      <c r="G500" s="116"/>
      <c r="H500" s="58"/>
      <c r="K500" s="91"/>
    </row>
    <row r="501" spans="1:11" s="51" customFormat="1" ht="27.75" customHeight="1">
      <c r="A501" s="87" t="s">
        <v>19</v>
      </c>
      <c r="B501" s="210"/>
      <c r="C501" s="211"/>
      <c r="D501" s="211"/>
      <c r="E501" s="210"/>
      <c r="F501" s="81"/>
      <c r="G501" s="117"/>
      <c r="H501" s="81"/>
      <c r="K501" s="91"/>
    </row>
    <row r="502" spans="1:11" s="51" customFormat="1" ht="27.75" customHeight="1">
      <c r="A502" s="35" t="s">
        <v>20</v>
      </c>
      <c r="B502" s="45"/>
      <c r="C502" s="41"/>
      <c r="D502" s="41"/>
      <c r="E502" s="45"/>
      <c r="F502" s="32"/>
      <c r="G502" s="100"/>
      <c r="H502" s="32"/>
      <c r="K502" s="91"/>
    </row>
    <row r="503" spans="1:11" s="51" customFormat="1" ht="27.75" customHeight="1">
      <c r="A503" s="35" t="s">
        <v>21</v>
      </c>
      <c r="B503" s="250">
        <v>7312469</v>
      </c>
      <c r="C503" s="50">
        <v>6582175.5</v>
      </c>
      <c r="D503" s="46">
        <v>7772711.6</v>
      </c>
      <c r="E503" s="275">
        <v>10122583</v>
      </c>
      <c r="F503" s="34">
        <v>2229131</v>
      </c>
      <c r="G503" s="99">
        <f>(F503-H503)*100/F503</f>
        <v>-23.142157190402898</v>
      </c>
      <c r="H503" s="83">
        <v>2745000</v>
      </c>
      <c r="K503" s="91"/>
    </row>
    <row r="504" spans="1:11" s="51" customFormat="1" ht="27.75" customHeight="1">
      <c r="A504" s="35" t="s">
        <v>22</v>
      </c>
      <c r="B504" s="250">
        <v>7312469</v>
      </c>
      <c r="C504" s="50">
        <v>6582175.5</v>
      </c>
      <c r="D504" s="46">
        <v>7772711.6</v>
      </c>
      <c r="E504" s="275">
        <v>10122583</v>
      </c>
      <c r="F504" s="82">
        <v>2229131</v>
      </c>
      <c r="G504" s="99">
        <f>(F504-H504)*100/F504</f>
        <v>-23.142157190402898</v>
      </c>
      <c r="H504" s="83">
        <v>2745000</v>
      </c>
      <c r="K504" s="91"/>
    </row>
    <row r="505" spans="1:11" s="51" customFormat="1" ht="27.75" customHeight="1">
      <c r="A505" s="48" t="s">
        <v>103</v>
      </c>
      <c r="B505" s="269">
        <f>B503</f>
        <v>7312469</v>
      </c>
      <c r="C505" s="270">
        <v>6582175.5</v>
      </c>
      <c r="D505" s="271">
        <v>7772711.6</v>
      </c>
      <c r="E505" s="276">
        <v>10122583</v>
      </c>
      <c r="F505" s="272">
        <v>2229131</v>
      </c>
      <c r="G505" s="246">
        <f>(F505-H505)*100/F505</f>
        <v>-23.142157190402898</v>
      </c>
      <c r="H505" s="273">
        <v>2745000</v>
      </c>
      <c r="K505" s="91"/>
    </row>
    <row r="506" spans="1:11" s="51" customFormat="1" ht="27.75" customHeight="1">
      <c r="A506" s="84" t="s">
        <v>102</v>
      </c>
      <c r="B506" s="233">
        <f>B505+B496+B442+B388+B331+B270+B240+B182+B127+B71</f>
        <v>17946769.240000002</v>
      </c>
      <c r="C506" s="234">
        <f>C505+C496+C442+C388+C331+C270+C240+C182+C127+C71</f>
        <v>32593072.57</v>
      </c>
      <c r="D506" s="234">
        <f>D505+D496+D442+D388+D331+D270+D240+D182+D127+D71</f>
        <v>32017919.29</v>
      </c>
      <c r="E506" s="277">
        <f>E505+E496+E442+E388+E331+E270+E240+E182+E127+E71</f>
        <v>31801290.48</v>
      </c>
      <c r="F506" s="73">
        <v>37928000</v>
      </c>
      <c r="G506" s="99">
        <f>(F506-H506)*100/F506</f>
        <v>-10.440835266821345</v>
      </c>
      <c r="H506" s="239">
        <v>41888000</v>
      </c>
      <c r="K506" s="91"/>
    </row>
    <row r="507" spans="1:11" s="51" customFormat="1" ht="27.75" customHeight="1">
      <c r="A507" s="85"/>
      <c r="B507" s="91"/>
      <c r="C507" s="212"/>
      <c r="D507" s="212"/>
      <c r="E507" s="91"/>
      <c r="F507" s="86"/>
      <c r="G507" s="113"/>
      <c r="K507" s="91"/>
    </row>
  </sheetData>
  <sheetProtection/>
  <mergeCells count="7">
    <mergeCell ref="F5:H5"/>
    <mergeCell ref="A5:A6"/>
    <mergeCell ref="B5:E5"/>
    <mergeCell ref="A1:H1"/>
    <mergeCell ref="A2:H2"/>
    <mergeCell ref="A3:H3"/>
    <mergeCell ref="A4:H4"/>
  </mergeCells>
  <printOptions/>
  <pageMargins left="0.31496062992125984" right="0.2755905511811024" top="0.5511811023622047" bottom="0.2755905511811024" header="0.3149606299212598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8"/>
  <sheetViews>
    <sheetView zoomScale="90" zoomScaleNormal="90" zoomScalePageLayoutView="0" workbookViewId="0" topLeftCell="A67">
      <selection activeCell="K84" sqref="K84"/>
    </sheetView>
  </sheetViews>
  <sheetFormatPr defaultColWidth="9.140625" defaultRowHeight="15"/>
  <cols>
    <col min="1" max="1" width="6.57421875" style="0" customWidth="1"/>
    <col min="2" max="2" width="7.57421875" style="0" customWidth="1"/>
    <col min="3" max="3" width="22.28125" style="0" customWidth="1"/>
    <col min="4" max="6" width="8.421875" style="129" customWidth="1"/>
    <col min="7" max="7" width="7.8515625" style="129" customWidth="1"/>
    <col min="8" max="8" width="8.421875" style="129" customWidth="1"/>
    <col min="9" max="9" width="8.28125" style="129" customWidth="1"/>
    <col min="10" max="10" width="8.140625" style="0" customWidth="1"/>
    <col min="11" max="11" width="8.7109375" style="0" customWidth="1"/>
    <col min="12" max="12" width="9.7109375" style="0" customWidth="1"/>
    <col min="13" max="13" width="7.7109375" style="0" customWidth="1"/>
    <col min="14" max="14" width="10.28125" style="0" customWidth="1"/>
  </cols>
  <sheetData>
    <row r="1" spans="1:22" s="124" customFormat="1" ht="24">
      <c r="A1" s="290" t="s">
        <v>106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134"/>
      <c r="P1" s="134"/>
      <c r="Q1" s="134"/>
      <c r="R1" s="134"/>
      <c r="S1" s="134"/>
      <c r="T1" s="134"/>
      <c r="U1" s="134"/>
      <c r="V1" s="134"/>
    </row>
    <row r="2" spans="1:22" s="124" customFormat="1" ht="24">
      <c r="A2" s="290" t="s">
        <v>107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134"/>
      <c r="P2" s="134"/>
      <c r="Q2" s="134"/>
      <c r="R2" s="134"/>
      <c r="S2" s="134"/>
      <c r="T2" s="134"/>
      <c r="U2" s="134"/>
      <c r="V2" s="134"/>
    </row>
    <row r="3" spans="1:9" s="123" customFormat="1" ht="21.75">
      <c r="A3" s="122"/>
      <c r="D3" s="125"/>
      <c r="E3" s="125"/>
      <c r="F3" s="125"/>
      <c r="G3" s="125"/>
      <c r="H3" s="125"/>
      <c r="I3" s="125"/>
    </row>
    <row r="4" spans="1:14" s="123" customFormat="1" ht="20.25">
      <c r="A4" s="286" t="s">
        <v>112</v>
      </c>
      <c r="B4" s="286" t="s">
        <v>110</v>
      </c>
      <c r="C4" s="286" t="s">
        <v>111</v>
      </c>
      <c r="D4" s="283" t="s">
        <v>108</v>
      </c>
      <c r="E4" s="284"/>
      <c r="F4" s="284"/>
      <c r="G4" s="284"/>
      <c r="H4" s="284"/>
      <c r="I4" s="285"/>
      <c r="J4" s="287" t="s">
        <v>108</v>
      </c>
      <c r="K4" s="288"/>
      <c r="L4" s="288"/>
      <c r="M4" s="288"/>
      <c r="N4" s="289"/>
    </row>
    <row r="5" spans="1:14" s="118" customFormat="1" ht="21.75">
      <c r="A5" s="286"/>
      <c r="B5" s="286"/>
      <c r="C5" s="286"/>
      <c r="D5" s="135" t="s">
        <v>21</v>
      </c>
      <c r="E5" s="135" t="s">
        <v>135</v>
      </c>
      <c r="F5" s="160" t="s">
        <v>136</v>
      </c>
      <c r="G5" s="135" t="s">
        <v>137</v>
      </c>
      <c r="H5" s="135" t="s">
        <v>138</v>
      </c>
      <c r="I5" s="135" t="s">
        <v>139</v>
      </c>
      <c r="J5" s="136" t="s">
        <v>140</v>
      </c>
      <c r="K5" s="136" t="s">
        <v>141</v>
      </c>
      <c r="L5" s="136" t="s">
        <v>143</v>
      </c>
      <c r="M5" s="136" t="s">
        <v>142</v>
      </c>
      <c r="N5" s="136" t="s">
        <v>144</v>
      </c>
    </row>
    <row r="6" spans="1:14" s="119" customFormat="1" ht="21.75">
      <c r="A6" s="144" t="s">
        <v>21</v>
      </c>
      <c r="B6" s="144" t="s">
        <v>21</v>
      </c>
      <c r="C6" s="145"/>
      <c r="D6" s="137">
        <v>2745000</v>
      </c>
      <c r="E6" s="137">
        <v>0</v>
      </c>
      <c r="F6" s="137">
        <v>0</v>
      </c>
      <c r="G6" s="137">
        <v>0</v>
      </c>
      <c r="H6" s="137">
        <v>0</v>
      </c>
      <c r="I6" s="137">
        <v>0</v>
      </c>
      <c r="J6" s="137">
        <v>0</v>
      </c>
      <c r="K6" s="137">
        <v>0</v>
      </c>
      <c r="L6" s="137">
        <v>0</v>
      </c>
      <c r="M6" s="137">
        <v>0</v>
      </c>
      <c r="N6" s="138">
        <f aca="true" t="shared" si="0" ref="N6:N39">SUM(D6:M6)</f>
        <v>2745000</v>
      </c>
    </row>
    <row r="7" spans="1:14" s="118" customFormat="1" ht="21.75">
      <c r="A7" s="146"/>
      <c r="B7" s="147"/>
      <c r="C7" s="148" t="s">
        <v>21</v>
      </c>
      <c r="D7" s="139">
        <v>2745000</v>
      </c>
      <c r="E7" s="139">
        <v>0</v>
      </c>
      <c r="F7" s="139">
        <v>0</v>
      </c>
      <c r="G7" s="139">
        <v>0</v>
      </c>
      <c r="H7" s="139">
        <v>0</v>
      </c>
      <c r="I7" s="139">
        <v>0</v>
      </c>
      <c r="J7" s="139">
        <v>0</v>
      </c>
      <c r="K7" s="139">
        <v>0</v>
      </c>
      <c r="L7" s="139">
        <v>0</v>
      </c>
      <c r="M7" s="139">
        <v>0</v>
      </c>
      <c r="N7" s="140">
        <f t="shared" si="0"/>
        <v>2745000</v>
      </c>
    </row>
    <row r="8" spans="1:14" s="118" customFormat="1" ht="21.75">
      <c r="A8" s="149"/>
      <c r="B8" s="132"/>
      <c r="C8" s="148" t="s">
        <v>109</v>
      </c>
      <c r="D8" s="139">
        <v>0</v>
      </c>
      <c r="E8" s="139">
        <v>0</v>
      </c>
      <c r="F8" s="139">
        <v>0</v>
      </c>
      <c r="G8" s="139">
        <v>0</v>
      </c>
      <c r="H8" s="139">
        <v>0</v>
      </c>
      <c r="I8" s="139">
        <v>0</v>
      </c>
      <c r="J8" s="139">
        <v>0</v>
      </c>
      <c r="K8" s="139">
        <v>0</v>
      </c>
      <c r="L8" s="139">
        <v>0</v>
      </c>
      <c r="M8" s="139">
        <v>0</v>
      </c>
      <c r="N8" s="140">
        <f t="shared" si="0"/>
        <v>0</v>
      </c>
    </row>
    <row r="9" spans="1:14" s="119" customFormat="1" ht="21.75">
      <c r="A9" s="159" t="s">
        <v>112</v>
      </c>
      <c r="B9" s="144"/>
      <c r="C9" s="145"/>
      <c r="D9" s="137">
        <v>0</v>
      </c>
      <c r="E9" s="137">
        <v>8601120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8">
        <f t="shared" si="0"/>
        <v>8601120</v>
      </c>
    </row>
    <row r="10" spans="1:14" s="119" customFormat="1" ht="21.75">
      <c r="A10" s="146" t="s">
        <v>182</v>
      </c>
      <c r="B10" s="144" t="s">
        <v>180</v>
      </c>
      <c r="C10" s="145"/>
      <c r="D10" s="137">
        <v>0</v>
      </c>
      <c r="E10" s="137">
        <v>2848320</v>
      </c>
      <c r="F10" s="137">
        <v>0</v>
      </c>
      <c r="G10" s="137">
        <v>0</v>
      </c>
      <c r="H10" s="137">
        <v>0</v>
      </c>
      <c r="I10" s="137">
        <v>0</v>
      </c>
      <c r="J10" s="137">
        <v>0</v>
      </c>
      <c r="K10" s="137">
        <v>0</v>
      </c>
      <c r="L10" s="137">
        <v>0</v>
      </c>
      <c r="M10" s="137">
        <v>0</v>
      </c>
      <c r="N10" s="138">
        <f t="shared" si="0"/>
        <v>2848320</v>
      </c>
    </row>
    <row r="11" spans="1:14" s="118" customFormat="1" ht="21.75">
      <c r="A11" s="147"/>
      <c r="B11" s="146" t="s">
        <v>179</v>
      </c>
      <c r="C11" s="148" t="s">
        <v>113</v>
      </c>
      <c r="D11" s="139">
        <v>0</v>
      </c>
      <c r="E11" s="139">
        <v>725760</v>
      </c>
      <c r="F11" s="139">
        <v>0</v>
      </c>
      <c r="G11" s="139">
        <v>0</v>
      </c>
      <c r="H11" s="139">
        <v>0</v>
      </c>
      <c r="I11" s="139">
        <v>0</v>
      </c>
      <c r="J11" s="139">
        <v>0</v>
      </c>
      <c r="K11" s="139">
        <v>0</v>
      </c>
      <c r="L11" s="139">
        <v>0</v>
      </c>
      <c r="M11" s="139">
        <v>0</v>
      </c>
      <c r="N11" s="140">
        <f t="shared" si="0"/>
        <v>725760</v>
      </c>
    </row>
    <row r="12" spans="1:14" s="118" customFormat="1" ht="21.75">
      <c r="A12" s="147"/>
      <c r="B12" s="147"/>
      <c r="C12" s="148" t="s">
        <v>114</v>
      </c>
      <c r="D12" s="139">
        <v>0</v>
      </c>
      <c r="E12" s="139">
        <v>360000</v>
      </c>
      <c r="F12" s="139">
        <v>0</v>
      </c>
      <c r="G12" s="139">
        <v>0</v>
      </c>
      <c r="H12" s="139">
        <v>0</v>
      </c>
      <c r="I12" s="139">
        <v>0</v>
      </c>
      <c r="J12" s="139">
        <v>0</v>
      </c>
      <c r="K12" s="139">
        <v>0</v>
      </c>
      <c r="L12" s="139">
        <v>0</v>
      </c>
      <c r="M12" s="139">
        <v>0</v>
      </c>
      <c r="N12" s="140">
        <f t="shared" si="0"/>
        <v>360000</v>
      </c>
    </row>
    <row r="13" spans="1:14" s="118" customFormat="1" ht="21.75">
      <c r="A13" s="147"/>
      <c r="B13" s="147"/>
      <c r="C13" s="148" t="s">
        <v>115</v>
      </c>
      <c r="D13" s="139">
        <v>0</v>
      </c>
      <c r="E13" s="139">
        <v>207360</v>
      </c>
      <c r="F13" s="139">
        <v>0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140">
        <f t="shared" si="0"/>
        <v>207360</v>
      </c>
    </row>
    <row r="14" spans="1:14" s="118" customFormat="1" ht="21.75">
      <c r="A14" s="147"/>
      <c r="B14" s="132"/>
      <c r="C14" s="148" t="s">
        <v>116</v>
      </c>
      <c r="D14" s="139">
        <v>0</v>
      </c>
      <c r="E14" s="139">
        <v>1555200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140">
        <f t="shared" si="0"/>
        <v>1555200</v>
      </c>
    </row>
    <row r="15" spans="1:14" s="119" customFormat="1" ht="21.75">
      <c r="A15" s="146"/>
      <c r="B15" s="146" t="s">
        <v>180</v>
      </c>
      <c r="C15" s="145"/>
      <c r="D15" s="137">
        <v>0</v>
      </c>
      <c r="E15" s="137">
        <v>7417620</v>
      </c>
      <c r="F15" s="137">
        <v>0</v>
      </c>
      <c r="G15" s="137">
        <v>0</v>
      </c>
      <c r="H15" s="137">
        <v>0</v>
      </c>
      <c r="I15" s="137">
        <v>0</v>
      </c>
      <c r="J15" s="137">
        <v>1363920</v>
      </c>
      <c r="K15" s="137">
        <v>0</v>
      </c>
      <c r="L15" s="137">
        <v>0</v>
      </c>
      <c r="M15" s="137">
        <v>0</v>
      </c>
      <c r="N15" s="138">
        <f t="shared" si="0"/>
        <v>8781540</v>
      </c>
    </row>
    <row r="16" spans="1:14" s="118" customFormat="1" ht="21.75">
      <c r="A16" s="147"/>
      <c r="B16" s="146" t="s">
        <v>181</v>
      </c>
      <c r="C16" s="148" t="s">
        <v>117</v>
      </c>
      <c r="D16" s="139">
        <v>0</v>
      </c>
      <c r="E16" s="141">
        <v>4055340</v>
      </c>
      <c r="F16" s="139">
        <v>0</v>
      </c>
      <c r="G16" s="139">
        <v>0</v>
      </c>
      <c r="H16" s="139">
        <v>0</v>
      </c>
      <c r="I16" s="139">
        <v>0</v>
      </c>
      <c r="J16" s="139">
        <v>77840</v>
      </c>
      <c r="K16" s="139">
        <v>0</v>
      </c>
      <c r="L16" s="139">
        <v>0</v>
      </c>
      <c r="M16" s="139">
        <v>0</v>
      </c>
      <c r="N16" s="140">
        <f t="shared" si="0"/>
        <v>4133180</v>
      </c>
    </row>
    <row r="17" spans="1:14" s="118" customFormat="1" ht="21.75">
      <c r="A17" s="147"/>
      <c r="B17" s="147"/>
      <c r="C17" s="148" t="s">
        <v>118</v>
      </c>
      <c r="D17" s="139">
        <v>0</v>
      </c>
      <c r="E17" s="141">
        <v>548160</v>
      </c>
      <c r="F17" s="139">
        <v>0</v>
      </c>
      <c r="G17" s="139">
        <v>0</v>
      </c>
      <c r="H17" s="139">
        <v>0</v>
      </c>
      <c r="I17" s="139">
        <v>0</v>
      </c>
      <c r="J17" s="139">
        <v>36000</v>
      </c>
      <c r="K17" s="139">
        <v>0</v>
      </c>
      <c r="L17" s="139">
        <v>0</v>
      </c>
      <c r="M17" s="139">
        <v>0</v>
      </c>
      <c r="N17" s="140">
        <f t="shared" si="0"/>
        <v>584160</v>
      </c>
    </row>
    <row r="18" spans="1:14" s="118" customFormat="1" ht="21.75">
      <c r="A18" s="147"/>
      <c r="B18" s="147"/>
      <c r="C18" s="148" t="s">
        <v>119</v>
      </c>
      <c r="D18" s="139">
        <v>0</v>
      </c>
      <c r="E18" s="139">
        <v>126000</v>
      </c>
      <c r="F18" s="139">
        <v>0</v>
      </c>
      <c r="G18" s="139">
        <v>0</v>
      </c>
      <c r="H18" s="139">
        <v>0</v>
      </c>
      <c r="I18" s="139">
        <v>0</v>
      </c>
      <c r="J18" s="139">
        <v>42000</v>
      </c>
      <c r="K18" s="139">
        <v>0</v>
      </c>
      <c r="L18" s="139">
        <v>0</v>
      </c>
      <c r="M18" s="139">
        <v>0</v>
      </c>
      <c r="N18" s="140">
        <f t="shared" si="0"/>
        <v>168000</v>
      </c>
    </row>
    <row r="19" spans="1:14" s="118" customFormat="1" ht="21.75">
      <c r="A19" s="147"/>
      <c r="B19" s="147"/>
      <c r="C19" s="148" t="s">
        <v>120</v>
      </c>
      <c r="D19" s="139">
        <v>0</v>
      </c>
      <c r="E19" s="139">
        <v>168720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40">
        <f t="shared" si="0"/>
        <v>168720</v>
      </c>
    </row>
    <row r="20" spans="1:14" s="118" customFormat="1" ht="21.75">
      <c r="A20" s="147"/>
      <c r="B20" s="147"/>
      <c r="C20" s="148" t="s">
        <v>121</v>
      </c>
      <c r="D20" s="139">
        <v>0</v>
      </c>
      <c r="E20" s="139">
        <v>17160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40">
        <f t="shared" si="0"/>
        <v>17160</v>
      </c>
    </row>
    <row r="21" spans="1:14" s="118" customFormat="1" ht="21.75">
      <c r="A21" s="147"/>
      <c r="B21" s="147"/>
      <c r="C21" s="148" t="s">
        <v>122</v>
      </c>
      <c r="D21" s="139">
        <v>0</v>
      </c>
      <c r="E21" s="141">
        <v>1657800</v>
      </c>
      <c r="F21" s="139">
        <v>0</v>
      </c>
      <c r="G21" s="139">
        <v>0</v>
      </c>
      <c r="H21" s="139">
        <v>0</v>
      </c>
      <c r="I21" s="139">
        <v>0</v>
      </c>
      <c r="J21" s="139">
        <v>390240</v>
      </c>
      <c r="K21" s="139">
        <v>0</v>
      </c>
      <c r="L21" s="139">
        <v>0</v>
      </c>
      <c r="M21" s="139">
        <v>0</v>
      </c>
      <c r="N21" s="140">
        <f t="shared" si="0"/>
        <v>2048040</v>
      </c>
    </row>
    <row r="22" spans="1:14" s="118" customFormat="1" ht="21.75">
      <c r="A22" s="147"/>
      <c r="B22" s="147"/>
      <c r="C22" s="148" t="s">
        <v>123</v>
      </c>
      <c r="D22" s="139">
        <v>0</v>
      </c>
      <c r="E22" s="141">
        <v>844440</v>
      </c>
      <c r="F22" s="139">
        <v>0</v>
      </c>
      <c r="G22" s="139">
        <v>0</v>
      </c>
      <c r="H22" s="139">
        <v>0</v>
      </c>
      <c r="I22" s="139">
        <v>0</v>
      </c>
      <c r="J22" s="139">
        <v>123840</v>
      </c>
      <c r="K22" s="139">
        <v>0</v>
      </c>
      <c r="L22" s="139">
        <v>0</v>
      </c>
      <c r="M22" s="139">
        <v>0</v>
      </c>
      <c r="N22" s="140">
        <f t="shared" si="0"/>
        <v>968280</v>
      </c>
    </row>
    <row r="23" spans="1:14" s="118" customFormat="1" ht="21.75">
      <c r="A23" s="161"/>
      <c r="B23" s="147"/>
      <c r="C23" s="163"/>
      <c r="D23" s="139"/>
      <c r="E23" s="141"/>
      <c r="F23" s="139"/>
      <c r="G23" s="139"/>
      <c r="H23" s="139"/>
      <c r="I23" s="139"/>
      <c r="J23" s="139"/>
      <c r="K23" s="139"/>
      <c r="L23" s="139"/>
      <c r="M23" s="139"/>
      <c r="N23" s="140"/>
    </row>
    <row r="24" spans="1:14" s="168" customFormat="1" ht="21.75">
      <c r="A24" s="162"/>
      <c r="B24" s="132"/>
      <c r="C24" s="163"/>
      <c r="D24" s="139"/>
      <c r="E24" s="141"/>
      <c r="F24" s="139"/>
      <c r="G24" s="139"/>
      <c r="H24" s="139"/>
      <c r="I24" s="139"/>
      <c r="J24" s="139"/>
      <c r="K24" s="139"/>
      <c r="L24" s="139"/>
      <c r="M24" s="139"/>
      <c r="N24" s="140"/>
    </row>
    <row r="25" spans="1:14" s="119" customFormat="1" ht="21.75">
      <c r="A25" s="146" t="s">
        <v>188</v>
      </c>
      <c r="B25" s="146"/>
      <c r="C25" s="149"/>
      <c r="D25" s="166">
        <v>0</v>
      </c>
      <c r="E25" s="179">
        <v>6204500</v>
      </c>
      <c r="F25" s="166">
        <v>700000</v>
      </c>
      <c r="G25" s="166">
        <v>3375520</v>
      </c>
      <c r="H25" s="166">
        <v>150000</v>
      </c>
      <c r="I25" s="166">
        <v>400000</v>
      </c>
      <c r="J25" s="166">
        <v>1120000</v>
      </c>
      <c r="K25" s="166">
        <v>1092000</v>
      </c>
      <c r="L25" s="166">
        <v>128000</v>
      </c>
      <c r="M25" s="166">
        <v>375000</v>
      </c>
      <c r="N25" s="167">
        <f t="shared" si="0"/>
        <v>13545020</v>
      </c>
    </row>
    <row r="26" spans="1:14" s="119" customFormat="1" ht="21.75">
      <c r="A26" s="146" t="s">
        <v>187</v>
      </c>
      <c r="B26" s="144" t="s">
        <v>124</v>
      </c>
      <c r="C26" s="145"/>
      <c r="D26" s="137">
        <v>0</v>
      </c>
      <c r="E26" s="137">
        <v>3239000</v>
      </c>
      <c r="F26" s="137">
        <v>0</v>
      </c>
      <c r="G26" s="137">
        <v>0</v>
      </c>
      <c r="H26" s="137">
        <v>0</v>
      </c>
      <c r="I26" s="137">
        <v>0</v>
      </c>
      <c r="J26" s="137">
        <v>440000</v>
      </c>
      <c r="K26" s="137">
        <v>0</v>
      </c>
      <c r="L26" s="137">
        <v>0</v>
      </c>
      <c r="M26" s="137">
        <v>0</v>
      </c>
      <c r="N26" s="138">
        <f t="shared" si="0"/>
        <v>3679000</v>
      </c>
    </row>
    <row r="27" spans="1:14" s="118" customFormat="1" ht="21.75">
      <c r="A27" s="147"/>
      <c r="B27" s="146"/>
      <c r="C27" s="148" t="s">
        <v>145</v>
      </c>
      <c r="D27" s="139">
        <v>0</v>
      </c>
      <c r="E27" s="139">
        <v>2611000</v>
      </c>
      <c r="F27" s="139">
        <v>0</v>
      </c>
      <c r="G27" s="139">
        <v>0</v>
      </c>
      <c r="H27" s="139">
        <v>0</v>
      </c>
      <c r="I27" s="139">
        <v>0</v>
      </c>
      <c r="J27" s="139">
        <v>300000</v>
      </c>
      <c r="K27" s="139">
        <v>0</v>
      </c>
      <c r="L27" s="139">
        <v>0</v>
      </c>
      <c r="M27" s="139">
        <v>0</v>
      </c>
      <c r="N27" s="140">
        <f t="shared" si="0"/>
        <v>2911000</v>
      </c>
    </row>
    <row r="28" spans="1:14" s="118" customFormat="1" ht="21.75">
      <c r="A28" s="147"/>
      <c r="B28" s="146"/>
      <c r="C28" s="148" t="s">
        <v>146</v>
      </c>
      <c r="D28" s="139">
        <v>0</v>
      </c>
      <c r="E28" s="139">
        <v>68000</v>
      </c>
      <c r="F28" s="139">
        <v>0</v>
      </c>
      <c r="G28" s="139">
        <v>0</v>
      </c>
      <c r="H28" s="139">
        <v>0</v>
      </c>
      <c r="I28" s="139">
        <v>0</v>
      </c>
      <c r="J28" s="139">
        <v>0</v>
      </c>
      <c r="K28" s="139">
        <v>0</v>
      </c>
      <c r="L28" s="139">
        <v>0</v>
      </c>
      <c r="M28" s="139">
        <v>0</v>
      </c>
      <c r="N28" s="140">
        <f t="shared" si="0"/>
        <v>68000</v>
      </c>
    </row>
    <row r="29" spans="1:14" s="118" customFormat="1" ht="21.75">
      <c r="A29" s="147"/>
      <c r="B29" s="146"/>
      <c r="C29" s="148" t="s">
        <v>147</v>
      </c>
      <c r="D29" s="139">
        <v>0</v>
      </c>
      <c r="E29" s="139">
        <v>50000</v>
      </c>
      <c r="F29" s="139">
        <v>0</v>
      </c>
      <c r="G29" s="139">
        <v>0</v>
      </c>
      <c r="H29" s="139">
        <v>0</v>
      </c>
      <c r="I29" s="139">
        <v>0</v>
      </c>
      <c r="J29" s="139">
        <v>20000</v>
      </c>
      <c r="K29" s="139">
        <v>0</v>
      </c>
      <c r="L29" s="139">
        <v>0</v>
      </c>
      <c r="M29" s="139">
        <v>0</v>
      </c>
      <c r="N29" s="140">
        <f t="shared" si="0"/>
        <v>70000</v>
      </c>
    </row>
    <row r="30" spans="1:14" s="118" customFormat="1" ht="21.75">
      <c r="A30" s="147"/>
      <c r="B30" s="146"/>
      <c r="C30" s="148" t="s">
        <v>149</v>
      </c>
      <c r="D30" s="139">
        <v>0</v>
      </c>
      <c r="E30" s="139">
        <v>160000</v>
      </c>
      <c r="F30" s="139">
        <v>0</v>
      </c>
      <c r="G30" s="139">
        <v>0</v>
      </c>
      <c r="H30" s="139">
        <v>0</v>
      </c>
      <c r="I30" s="139">
        <v>0</v>
      </c>
      <c r="J30" s="139">
        <v>30000</v>
      </c>
      <c r="K30" s="139">
        <v>0</v>
      </c>
      <c r="L30" s="139">
        <v>0</v>
      </c>
      <c r="M30" s="139">
        <v>0</v>
      </c>
      <c r="N30" s="140">
        <f t="shared" si="0"/>
        <v>190000</v>
      </c>
    </row>
    <row r="31" spans="1:14" s="118" customFormat="1" ht="21.75">
      <c r="A31" s="147"/>
      <c r="B31" s="146"/>
      <c r="C31" s="148" t="s">
        <v>148</v>
      </c>
      <c r="D31" s="139">
        <v>0</v>
      </c>
      <c r="E31" s="139">
        <v>50000</v>
      </c>
      <c r="F31" s="139">
        <v>0</v>
      </c>
      <c r="G31" s="139">
        <v>0</v>
      </c>
      <c r="H31" s="139">
        <v>0</v>
      </c>
      <c r="I31" s="139">
        <v>0</v>
      </c>
      <c r="J31" s="139">
        <v>10000</v>
      </c>
      <c r="K31" s="139">
        <v>0</v>
      </c>
      <c r="L31" s="139">
        <v>0</v>
      </c>
      <c r="M31" s="139">
        <v>0</v>
      </c>
      <c r="N31" s="140">
        <f t="shared" si="0"/>
        <v>60000</v>
      </c>
    </row>
    <row r="32" spans="1:14" s="118" customFormat="1" ht="21.75">
      <c r="A32" s="147"/>
      <c r="B32" s="149"/>
      <c r="C32" s="148" t="s">
        <v>150</v>
      </c>
      <c r="D32" s="139">
        <v>0</v>
      </c>
      <c r="E32" s="139">
        <v>300000</v>
      </c>
      <c r="F32" s="139">
        <v>0</v>
      </c>
      <c r="G32" s="139">
        <v>0</v>
      </c>
      <c r="H32" s="139">
        <v>0</v>
      </c>
      <c r="I32" s="139">
        <v>0</v>
      </c>
      <c r="J32" s="139">
        <v>80000</v>
      </c>
      <c r="K32" s="139">
        <v>0</v>
      </c>
      <c r="L32" s="139">
        <v>0</v>
      </c>
      <c r="M32" s="139">
        <v>0</v>
      </c>
      <c r="N32" s="140">
        <f t="shared" si="0"/>
        <v>380000</v>
      </c>
    </row>
    <row r="33" spans="1:14" s="119" customFormat="1" ht="21.75">
      <c r="A33" s="146"/>
      <c r="B33" s="144" t="s">
        <v>125</v>
      </c>
      <c r="C33" s="145"/>
      <c r="D33" s="137">
        <v>0</v>
      </c>
      <c r="E33" s="137">
        <v>1560560</v>
      </c>
      <c r="F33" s="137">
        <v>450000</v>
      </c>
      <c r="G33" s="137">
        <v>1663600</v>
      </c>
      <c r="H33" s="137">
        <v>425000</v>
      </c>
      <c r="I33" s="137">
        <v>400000</v>
      </c>
      <c r="J33" s="137">
        <v>180000</v>
      </c>
      <c r="K33" s="137">
        <v>1092000</v>
      </c>
      <c r="L33" s="137">
        <v>1180000</v>
      </c>
      <c r="M33" s="137">
        <v>375000</v>
      </c>
      <c r="N33" s="138">
        <f t="shared" si="0"/>
        <v>7326160</v>
      </c>
    </row>
    <row r="34" spans="1:14" s="118" customFormat="1" ht="21.75">
      <c r="A34" s="147"/>
      <c r="B34" s="147"/>
      <c r="C34" s="148" t="s">
        <v>126</v>
      </c>
      <c r="D34" s="139">
        <v>0</v>
      </c>
      <c r="E34" s="139">
        <v>505560</v>
      </c>
      <c r="F34" s="139">
        <v>0</v>
      </c>
      <c r="G34" s="139">
        <v>0</v>
      </c>
      <c r="H34" s="139">
        <v>0</v>
      </c>
      <c r="I34" s="139">
        <v>0</v>
      </c>
      <c r="J34" s="139">
        <v>100000</v>
      </c>
      <c r="K34" s="139">
        <v>0</v>
      </c>
      <c r="L34" s="139">
        <v>0</v>
      </c>
      <c r="M34" s="139">
        <v>0</v>
      </c>
      <c r="N34" s="140">
        <f t="shared" si="0"/>
        <v>605560</v>
      </c>
    </row>
    <row r="35" spans="1:14" s="118" customFormat="1" ht="21.75">
      <c r="A35" s="147"/>
      <c r="B35" s="147"/>
      <c r="C35" s="148" t="s">
        <v>127</v>
      </c>
      <c r="D35" s="139">
        <v>0</v>
      </c>
      <c r="E35" s="139">
        <v>50000</v>
      </c>
      <c r="F35" s="139">
        <v>0</v>
      </c>
      <c r="G35" s="139">
        <v>0</v>
      </c>
      <c r="H35" s="139">
        <v>0</v>
      </c>
      <c r="I35" s="139">
        <v>0</v>
      </c>
      <c r="J35" s="139">
        <v>30000</v>
      </c>
      <c r="K35" s="139">
        <v>0</v>
      </c>
      <c r="L35" s="139">
        <v>0</v>
      </c>
      <c r="M35" s="139">
        <v>0</v>
      </c>
      <c r="N35" s="140">
        <f t="shared" si="0"/>
        <v>80000</v>
      </c>
    </row>
    <row r="36" spans="1:14" s="118" customFormat="1" ht="21.75">
      <c r="A36" s="147"/>
      <c r="B36" s="147"/>
      <c r="C36" s="148" t="s">
        <v>128</v>
      </c>
      <c r="D36" s="139"/>
      <c r="E36" s="139">
        <v>905000</v>
      </c>
      <c r="F36" s="139">
        <v>450000</v>
      </c>
      <c r="G36" s="139">
        <v>1663600</v>
      </c>
      <c r="H36" s="139">
        <v>425000</v>
      </c>
      <c r="I36" s="139">
        <v>400000</v>
      </c>
      <c r="J36" s="139">
        <v>0</v>
      </c>
      <c r="K36" s="139">
        <v>1092000</v>
      </c>
      <c r="L36" s="139">
        <v>1180000</v>
      </c>
      <c r="M36" s="139">
        <v>355000</v>
      </c>
      <c r="N36" s="140">
        <f t="shared" si="0"/>
        <v>6470600</v>
      </c>
    </row>
    <row r="37" spans="1:14" s="118" customFormat="1" ht="21.75">
      <c r="A37" s="147"/>
      <c r="B37" s="132"/>
      <c r="C37" s="148" t="s">
        <v>129</v>
      </c>
      <c r="D37" s="139">
        <v>0</v>
      </c>
      <c r="E37" s="139">
        <v>100000</v>
      </c>
      <c r="F37" s="139">
        <v>0</v>
      </c>
      <c r="G37" s="139">
        <v>0</v>
      </c>
      <c r="H37" s="139">
        <v>0</v>
      </c>
      <c r="I37" s="139">
        <v>0</v>
      </c>
      <c r="J37" s="139">
        <v>50000</v>
      </c>
      <c r="K37" s="139">
        <v>0</v>
      </c>
      <c r="L37" s="139">
        <v>0</v>
      </c>
      <c r="M37" s="139">
        <v>0</v>
      </c>
      <c r="N37" s="140">
        <f t="shared" si="0"/>
        <v>150000</v>
      </c>
    </row>
    <row r="38" spans="1:14" s="119" customFormat="1" ht="21.75">
      <c r="A38" s="146"/>
      <c r="B38" s="144" t="s">
        <v>130</v>
      </c>
      <c r="C38" s="145"/>
      <c r="D38" s="137">
        <v>0</v>
      </c>
      <c r="E38" s="180">
        <v>1100000</v>
      </c>
      <c r="F38" s="137">
        <v>250000</v>
      </c>
      <c r="G38" s="137">
        <v>1711920</v>
      </c>
      <c r="H38" s="137">
        <v>300000</v>
      </c>
      <c r="I38" s="137">
        <v>0</v>
      </c>
      <c r="J38" s="137">
        <v>500000</v>
      </c>
      <c r="K38" s="137">
        <v>0</v>
      </c>
      <c r="L38" s="137">
        <v>100000</v>
      </c>
      <c r="M38" s="137">
        <v>20000</v>
      </c>
      <c r="N38" s="138">
        <f t="shared" si="0"/>
        <v>3981920</v>
      </c>
    </row>
    <row r="39" spans="1:14" s="119" customFormat="1" ht="21.75">
      <c r="A39" s="146"/>
      <c r="B39" s="146"/>
      <c r="C39" s="148" t="s">
        <v>151</v>
      </c>
      <c r="D39" s="137">
        <v>0</v>
      </c>
      <c r="E39" s="139">
        <v>250000</v>
      </c>
      <c r="F39" s="139">
        <v>0</v>
      </c>
      <c r="G39" s="137">
        <v>0</v>
      </c>
      <c r="H39" s="137">
        <v>0</v>
      </c>
      <c r="I39" s="137">
        <v>0</v>
      </c>
      <c r="J39" s="139">
        <v>50000</v>
      </c>
      <c r="K39" s="137">
        <v>0</v>
      </c>
      <c r="L39" s="137">
        <v>0</v>
      </c>
      <c r="M39" s="137"/>
      <c r="N39" s="138">
        <f t="shared" si="0"/>
        <v>300000</v>
      </c>
    </row>
    <row r="40" spans="1:14" s="119" customFormat="1" ht="21.75">
      <c r="A40" s="146"/>
      <c r="B40" s="146"/>
      <c r="C40" s="148" t="s">
        <v>152</v>
      </c>
      <c r="D40" s="137">
        <v>0</v>
      </c>
      <c r="E40" s="139">
        <v>50000</v>
      </c>
      <c r="F40" s="139">
        <v>0</v>
      </c>
      <c r="G40" s="137">
        <v>0</v>
      </c>
      <c r="H40" s="137">
        <v>0</v>
      </c>
      <c r="I40" s="137">
        <v>0</v>
      </c>
      <c r="J40" s="139">
        <v>50000</v>
      </c>
      <c r="K40" s="137">
        <v>0</v>
      </c>
      <c r="L40" s="137">
        <v>0</v>
      </c>
      <c r="M40" s="137"/>
      <c r="N40" s="138">
        <f aca="true" t="shared" si="1" ref="N40:N71">SUM(D40:M40)</f>
        <v>100000</v>
      </c>
    </row>
    <row r="41" spans="1:14" s="119" customFormat="1" ht="21.75">
      <c r="A41" s="146"/>
      <c r="B41" s="146"/>
      <c r="C41" s="148" t="s">
        <v>153</v>
      </c>
      <c r="D41" s="137">
        <v>0</v>
      </c>
      <c r="E41" s="139">
        <v>100000</v>
      </c>
      <c r="F41" s="139">
        <v>0</v>
      </c>
      <c r="G41" s="137">
        <v>0</v>
      </c>
      <c r="H41" s="137">
        <v>0</v>
      </c>
      <c r="I41" s="137">
        <v>0</v>
      </c>
      <c r="J41" s="137">
        <v>0</v>
      </c>
      <c r="K41" s="137">
        <v>0</v>
      </c>
      <c r="L41" s="137">
        <v>0</v>
      </c>
      <c r="M41" s="137"/>
      <c r="N41" s="138">
        <f t="shared" si="1"/>
        <v>100000</v>
      </c>
    </row>
    <row r="42" spans="1:14" s="118" customFormat="1" ht="21.75">
      <c r="A42" s="147"/>
      <c r="B42" s="147"/>
      <c r="C42" s="148" t="s">
        <v>172</v>
      </c>
      <c r="D42" s="139">
        <v>0</v>
      </c>
      <c r="E42" s="139">
        <v>0</v>
      </c>
      <c r="F42" s="139">
        <v>0</v>
      </c>
      <c r="G42" s="139">
        <v>1711920</v>
      </c>
      <c r="H42" s="139">
        <v>0</v>
      </c>
      <c r="I42" s="139">
        <v>0</v>
      </c>
      <c r="J42" s="139">
        <v>0</v>
      </c>
      <c r="K42" s="139">
        <v>0</v>
      </c>
      <c r="L42" s="139">
        <v>0</v>
      </c>
      <c r="M42" s="139"/>
      <c r="N42" s="140">
        <f t="shared" si="1"/>
        <v>1711920</v>
      </c>
    </row>
    <row r="43" spans="1:14" s="168" customFormat="1" ht="21.75">
      <c r="A43" s="132"/>
      <c r="B43" s="132"/>
      <c r="C43" s="148" t="s">
        <v>174</v>
      </c>
      <c r="D43" s="139">
        <v>0</v>
      </c>
      <c r="E43" s="139">
        <v>0</v>
      </c>
      <c r="F43" s="139">
        <v>0</v>
      </c>
      <c r="G43" s="139">
        <v>0</v>
      </c>
      <c r="H43" s="139">
        <v>0</v>
      </c>
      <c r="I43" s="139">
        <v>0</v>
      </c>
      <c r="J43" s="139">
        <v>200000</v>
      </c>
      <c r="K43" s="139">
        <v>0</v>
      </c>
      <c r="L43" s="139">
        <v>0</v>
      </c>
      <c r="M43" s="139"/>
      <c r="N43" s="140">
        <f t="shared" si="1"/>
        <v>200000</v>
      </c>
    </row>
    <row r="44" spans="1:14" s="119" customFormat="1" ht="21.75">
      <c r="A44" s="146"/>
      <c r="B44" s="146"/>
      <c r="C44" s="132" t="s">
        <v>154</v>
      </c>
      <c r="D44" s="166">
        <v>0</v>
      </c>
      <c r="E44" s="169">
        <v>100000</v>
      </c>
      <c r="F44" s="169">
        <v>0</v>
      </c>
      <c r="G44" s="166">
        <v>0</v>
      </c>
      <c r="H44" s="166">
        <v>0</v>
      </c>
      <c r="I44" s="166">
        <v>0</v>
      </c>
      <c r="J44" s="169">
        <v>50000</v>
      </c>
      <c r="K44" s="166">
        <v>0</v>
      </c>
      <c r="L44" s="166">
        <v>0</v>
      </c>
      <c r="M44" s="166"/>
      <c r="N44" s="167">
        <f t="shared" si="1"/>
        <v>150000</v>
      </c>
    </row>
    <row r="45" spans="1:14" s="119" customFormat="1" ht="21.75">
      <c r="A45" s="146"/>
      <c r="B45" s="146"/>
      <c r="C45" s="148" t="s">
        <v>155</v>
      </c>
      <c r="D45" s="139">
        <v>0</v>
      </c>
      <c r="E45" s="139">
        <v>500000</v>
      </c>
      <c r="F45" s="139">
        <v>0</v>
      </c>
      <c r="G45" s="137">
        <v>0</v>
      </c>
      <c r="H45" s="137">
        <v>0</v>
      </c>
      <c r="I45" s="137">
        <v>0</v>
      </c>
      <c r="J45" s="139">
        <v>100000</v>
      </c>
      <c r="K45" s="137">
        <v>0</v>
      </c>
      <c r="L45" s="137">
        <v>0</v>
      </c>
      <c r="M45" s="137"/>
      <c r="N45" s="138">
        <f t="shared" si="1"/>
        <v>600000</v>
      </c>
    </row>
    <row r="46" spans="1:14" s="118" customFormat="1" ht="21.75">
      <c r="A46" s="147"/>
      <c r="B46" s="147"/>
      <c r="C46" s="148" t="s">
        <v>173</v>
      </c>
      <c r="D46" s="139">
        <v>0</v>
      </c>
      <c r="E46" s="139">
        <v>0</v>
      </c>
      <c r="F46" s="139">
        <v>0</v>
      </c>
      <c r="G46" s="139">
        <v>0</v>
      </c>
      <c r="H46" s="139">
        <v>150000</v>
      </c>
      <c r="I46" s="139">
        <v>0</v>
      </c>
      <c r="J46" s="139">
        <v>0</v>
      </c>
      <c r="K46" s="139">
        <v>0</v>
      </c>
      <c r="L46" s="139">
        <v>0</v>
      </c>
      <c r="M46" s="139"/>
      <c r="N46" s="140">
        <f t="shared" si="1"/>
        <v>150000</v>
      </c>
    </row>
    <row r="47" spans="1:14" s="119" customFormat="1" ht="21.75">
      <c r="A47" s="146"/>
      <c r="B47" s="146"/>
      <c r="C47" s="148" t="s">
        <v>156</v>
      </c>
      <c r="D47" s="139">
        <v>0</v>
      </c>
      <c r="E47" s="139">
        <v>30000</v>
      </c>
      <c r="F47" s="139">
        <v>0</v>
      </c>
      <c r="G47" s="137">
        <v>0</v>
      </c>
      <c r="H47" s="137">
        <v>0</v>
      </c>
      <c r="I47" s="137">
        <v>0</v>
      </c>
      <c r="J47" s="139">
        <v>20000</v>
      </c>
      <c r="K47" s="137">
        <v>0</v>
      </c>
      <c r="L47" s="137">
        <v>0</v>
      </c>
      <c r="M47" s="137"/>
      <c r="N47" s="138">
        <f t="shared" si="1"/>
        <v>50000</v>
      </c>
    </row>
    <row r="48" spans="1:14" s="119" customFormat="1" ht="21.75">
      <c r="A48" s="146"/>
      <c r="B48" s="146"/>
      <c r="C48" s="148" t="s">
        <v>170</v>
      </c>
      <c r="D48" s="139">
        <v>0</v>
      </c>
      <c r="E48" s="139">
        <v>0</v>
      </c>
      <c r="F48" s="139">
        <v>50000</v>
      </c>
      <c r="G48" s="137">
        <v>0</v>
      </c>
      <c r="H48" s="137">
        <v>0</v>
      </c>
      <c r="I48" s="137">
        <v>0</v>
      </c>
      <c r="J48" s="139">
        <v>10000</v>
      </c>
      <c r="K48" s="137">
        <v>0</v>
      </c>
      <c r="L48" s="137">
        <v>0</v>
      </c>
      <c r="M48" s="137"/>
      <c r="N48" s="138">
        <f t="shared" si="1"/>
        <v>60000</v>
      </c>
    </row>
    <row r="49" spans="1:14" s="119" customFormat="1" ht="21.75">
      <c r="A49" s="146"/>
      <c r="B49" s="146"/>
      <c r="C49" s="148" t="s">
        <v>177</v>
      </c>
      <c r="D49" s="139">
        <v>0</v>
      </c>
      <c r="E49" s="139">
        <v>0</v>
      </c>
      <c r="F49" s="139">
        <v>0</v>
      </c>
      <c r="G49" s="137">
        <v>0</v>
      </c>
      <c r="H49" s="137">
        <v>0</v>
      </c>
      <c r="I49" s="137">
        <v>0</v>
      </c>
      <c r="J49" s="139">
        <v>0</v>
      </c>
      <c r="K49" s="137">
        <v>0</v>
      </c>
      <c r="L49" s="139">
        <v>100000</v>
      </c>
      <c r="M49" s="137"/>
      <c r="N49" s="138">
        <f t="shared" si="1"/>
        <v>100000</v>
      </c>
    </row>
    <row r="50" spans="1:14" s="119" customFormat="1" ht="21.75">
      <c r="A50" s="146"/>
      <c r="B50" s="146"/>
      <c r="C50" s="148" t="s">
        <v>178</v>
      </c>
      <c r="D50" s="139">
        <v>0</v>
      </c>
      <c r="E50" s="139">
        <v>0</v>
      </c>
      <c r="F50" s="139">
        <v>0</v>
      </c>
      <c r="G50" s="137">
        <v>0</v>
      </c>
      <c r="H50" s="137">
        <v>0</v>
      </c>
      <c r="I50" s="137">
        <v>0</v>
      </c>
      <c r="J50" s="139">
        <v>0</v>
      </c>
      <c r="K50" s="137">
        <v>0</v>
      </c>
      <c r="L50" s="139">
        <v>0</v>
      </c>
      <c r="M50" s="139">
        <v>20000</v>
      </c>
      <c r="N50" s="138">
        <f t="shared" si="1"/>
        <v>20000</v>
      </c>
    </row>
    <row r="51" spans="1:14" s="119" customFormat="1" ht="21.75">
      <c r="A51" s="146"/>
      <c r="B51" s="146"/>
      <c r="C51" s="148" t="s">
        <v>157</v>
      </c>
      <c r="D51" s="139">
        <v>0</v>
      </c>
      <c r="E51" s="139">
        <v>70000</v>
      </c>
      <c r="F51" s="139">
        <v>0</v>
      </c>
      <c r="G51" s="137">
        <v>0</v>
      </c>
      <c r="H51" s="137">
        <v>0</v>
      </c>
      <c r="I51" s="137">
        <v>0</v>
      </c>
      <c r="J51" s="139">
        <v>20000</v>
      </c>
      <c r="K51" s="137">
        <v>0</v>
      </c>
      <c r="L51" s="137">
        <v>0</v>
      </c>
      <c r="M51" s="137">
        <v>0</v>
      </c>
      <c r="N51" s="138">
        <f t="shared" si="1"/>
        <v>90000</v>
      </c>
    </row>
    <row r="52" spans="1:14" s="127" customFormat="1" ht="21.75">
      <c r="A52" s="150"/>
      <c r="B52" s="151"/>
      <c r="C52" s="152" t="s">
        <v>171</v>
      </c>
      <c r="D52" s="139">
        <v>0</v>
      </c>
      <c r="E52" s="139">
        <v>0</v>
      </c>
      <c r="F52" s="139">
        <v>200000</v>
      </c>
      <c r="G52" s="137">
        <v>0</v>
      </c>
      <c r="H52" s="137">
        <v>0</v>
      </c>
      <c r="I52" s="137">
        <v>0</v>
      </c>
      <c r="J52" s="139">
        <v>0</v>
      </c>
      <c r="K52" s="137">
        <v>0</v>
      </c>
      <c r="L52" s="137">
        <v>0</v>
      </c>
      <c r="M52" s="137">
        <v>0</v>
      </c>
      <c r="N52" s="137">
        <f t="shared" si="1"/>
        <v>200000</v>
      </c>
    </row>
    <row r="53" spans="1:14" s="127" customFormat="1" ht="21.75">
      <c r="A53" s="150"/>
      <c r="B53" s="153" t="s">
        <v>183</v>
      </c>
      <c r="C53" s="154"/>
      <c r="D53" s="137">
        <v>0</v>
      </c>
      <c r="E53" s="137">
        <v>305000</v>
      </c>
      <c r="F53" s="137">
        <v>0</v>
      </c>
      <c r="G53" s="137">
        <v>0</v>
      </c>
      <c r="H53" s="137">
        <v>0</v>
      </c>
      <c r="I53" s="137">
        <v>0</v>
      </c>
      <c r="J53" s="137">
        <v>0</v>
      </c>
      <c r="K53" s="137">
        <v>0</v>
      </c>
      <c r="L53" s="137">
        <v>0</v>
      </c>
      <c r="M53" s="137">
        <v>0</v>
      </c>
      <c r="N53" s="137">
        <f t="shared" si="1"/>
        <v>305000</v>
      </c>
    </row>
    <row r="54" spans="1:14" s="118" customFormat="1" ht="21.75">
      <c r="A54" s="147"/>
      <c r="B54" s="146" t="s">
        <v>184</v>
      </c>
      <c r="C54" s="148" t="s">
        <v>158</v>
      </c>
      <c r="D54" s="139">
        <v>0</v>
      </c>
      <c r="E54" s="139">
        <v>25000</v>
      </c>
      <c r="F54" s="139">
        <v>0</v>
      </c>
      <c r="G54" s="139">
        <v>0</v>
      </c>
      <c r="H54" s="139">
        <v>0</v>
      </c>
      <c r="I54" s="139">
        <v>0</v>
      </c>
      <c r="J54" s="139">
        <v>0</v>
      </c>
      <c r="K54" s="139">
        <v>0</v>
      </c>
      <c r="L54" s="139">
        <v>0</v>
      </c>
      <c r="M54" s="139">
        <v>0</v>
      </c>
      <c r="N54" s="140">
        <f t="shared" si="1"/>
        <v>25000</v>
      </c>
    </row>
    <row r="55" spans="1:14" s="118" customFormat="1" ht="21.75">
      <c r="A55" s="147"/>
      <c r="B55" s="146"/>
      <c r="C55" s="148" t="s">
        <v>159</v>
      </c>
      <c r="D55" s="139">
        <v>0</v>
      </c>
      <c r="E55" s="139">
        <v>20000</v>
      </c>
      <c r="F55" s="139">
        <v>0</v>
      </c>
      <c r="G55" s="139">
        <v>0</v>
      </c>
      <c r="H55" s="139">
        <v>0</v>
      </c>
      <c r="I55" s="139">
        <v>0</v>
      </c>
      <c r="J55" s="139">
        <v>0</v>
      </c>
      <c r="K55" s="139">
        <v>0</v>
      </c>
      <c r="L55" s="139">
        <v>0</v>
      </c>
      <c r="M55" s="139">
        <v>0</v>
      </c>
      <c r="N55" s="140">
        <f t="shared" si="1"/>
        <v>20000</v>
      </c>
    </row>
    <row r="56" spans="1:14" s="118" customFormat="1" ht="21.75">
      <c r="A56" s="147"/>
      <c r="B56" s="147"/>
      <c r="C56" s="148" t="s">
        <v>160</v>
      </c>
      <c r="D56" s="139">
        <v>0</v>
      </c>
      <c r="E56" s="139">
        <v>10000</v>
      </c>
      <c r="F56" s="139">
        <v>0</v>
      </c>
      <c r="G56" s="139">
        <v>0</v>
      </c>
      <c r="H56" s="139">
        <v>0</v>
      </c>
      <c r="I56" s="139">
        <v>0</v>
      </c>
      <c r="J56" s="139">
        <v>0</v>
      </c>
      <c r="K56" s="139">
        <v>0</v>
      </c>
      <c r="L56" s="139">
        <v>0</v>
      </c>
      <c r="M56" s="139">
        <v>0</v>
      </c>
      <c r="N56" s="140">
        <f t="shared" si="1"/>
        <v>10000</v>
      </c>
    </row>
    <row r="57" spans="1:14" s="118" customFormat="1" ht="21.75">
      <c r="A57" s="132"/>
      <c r="B57" s="132"/>
      <c r="C57" s="148" t="s">
        <v>169</v>
      </c>
      <c r="D57" s="139"/>
      <c r="E57" s="139">
        <v>250000</v>
      </c>
      <c r="F57" s="139">
        <v>0</v>
      </c>
      <c r="G57" s="139">
        <v>0</v>
      </c>
      <c r="H57" s="139">
        <v>0</v>
      </c>
      <c r="I57" s="139">
        <v>0</v>
      </c>
      <c r="J57" s="139">
        <v>0</v>
      </c>
      <c r="K57" s="139">
        <v>0</v>
      </c>
      <c r="L57" s="139">
        <v>0</v>
      </c>
      <c r="M57" s="139">
        <v>0</v>
      </c>
      <c r="N57" s="140">
        <f t="shared" si="1"/>
        <v>250000</v>
      </c>
    </row>
    <row r="58" spans="1:14" s="119" customFormat="1" ht="21.75">
      <c r="A58" s="144" t="s">
        <v>24</v>
      </c>
      <c r="B58" s="144"/>
      <c r="C58" s="145"/>
      <c r="D58" s="137">
        <v>0</v>
      </c>
      <c r="E58" s="137">
        <v>567400</v>
      </c>
      <c r="F58" s="137">
        <v>0</v>
      </c>
      <c r="G58" s="137">
        <v>0</v>
      </c>
      <c r="H58" s="137">
        <v>0</v>
      </c>
      <c r="I58" s="137">
        <v>0</v>
      </c>
      <c r="J58" s="137">
        <v>8486660</v>
      </c>
      <c r="K58" s="137">
        <v>0</v>
      </c>
      <c r="L58" s="137">
        <v>0</v>
      </c>
      <c r="M58" s="137">
        <v>0</v>
      </c>
      <c r="N58" s="138">
        <f t="shared" si="1"/>
        <v>9054060</v>
      </c>
    </row>
    <row r="59" spans="1:14" s="119" customFormat="1" ht="21.75">
      <c r="A59" s="146"/>
      <c r="B59" s="146" t="s">
        <v>131</v>
      </c>
      <c r="C59" s="145"/>
      <c r="D59" s="137">
        <v>0</v>
      </c>
      <c r="E59" s="137">
        <v>567400</v>
      </c>
      <c r="F59" s="137">
        <v>0</v>
      </c>
      <c r="G59" s="137">
        <v>0</v>
      </c>
      <c r="H59" s="137">
        <v>0</v>
      </c>
      <c r="I59" s="137">
        <v>0</v>
      </c>
      <c r="J59" s="137">
        <v>97500</v>
      </c>
      <c r="K59" s="137">
        <v>0</v>
      </c>
      <c r="L59" s="137">
        <v>0</v>
      </c>
      <c r="M59" s="137">
        <v>0</v>
      </c>
      <c r="N59" s="138">
        <f t="shared" si="1"/>
        <v>664900</v>
      </c>
    </row>
    <row r="60" spans="1:14" s="118" customFormat="1" ht="21.75">
      <c r="A60" s="147"/>
      <c r="B60" s="146"/>
      <c r="C60" s="148" t="s">
        <v>161</v>
      </c>
      <c r="D60" s="139">
        <v>0</v>
      </c>
      <c r="E60" s="139">
        <v>26000</v>
      </c>
      <c r="F60" s="139">
        <v>0</v>
      </c>
      <c r="G60" s="139">
        <v>0</v>
      </c>
      <c r="H60" s="139">
        <v>0</v>
      </c>
      <c r="I60" s="139">
        <v>0</v>
      </c>
      <c r="J60" s="139">
        <v>11000</v>
      </c>
      <c r="K60" s="139">
        <v>0</v>
      </c>
      <c r="L60" s="139">
        <v>0</v>
      </c>
      <c r="M60" s="139">
        <v>0</v>
      </c>
      <c r="N60" s="140">
        <f t="shared" si="1"/>
        <v>37000</v>
      </c>
    </row>
    <row r="61" spans="1:14" s="118" customFormat="1" ht="21.75">
      <c r="A61" s="147"/>
      <c r="B61" s="146"/>
      <c r="C61" s="148" t="s">
        <v>166</v>
      </c>
      <c r="D61" s="139">
        <v>0</v>
      </c>
      <c r="E61" s="139">
        <v>70900</v>
      </c>
      <c r="F61" s="139">
        <v>0</v>
      </c>
      <c r="G61" s="139">
        <v>0</v>
      </c>
      <c r="H61" s="139">
        <v>0</v>
      </c>
      <c r="I61" s="139">
        <v>0</v>
      </c>
      <c r="J61" s="139">
        <v>0</v>
      </c>
      <c r="K61" s="139">
        <v>0</v>
      </c>
      <c r="L61" s="139">
        <v>0</v>
      </c>
      <c r="M61" s="139">
        <v>0</v>
      </c>
      <c r="N61" s="140">
        <f t="shared" si="1"/>
        <v>70900</v>
      </c>
    </row>
    <row r="62" spans="1:14" s="168" customFormat="1" ht="21.75">
      <c r="A62" s="132"/>
      <c r="B62" s="149"/>
      <c r="C62" s="148" t="s">
        <v>175</v>
      </c>
      <c r="D62" s="139">
        <v>0</v>
      </c>
      <c r="E62" s="139">
        <v>0</v>
      </c>
      <c r="F62" s="139">
        <v>0</v>
      </c>
      <c r="G62" s="139">
        <v>0</v>
      </c>
      <c r="H62" s="139">
        <v>0</v>
      </c>
      <c r="I62" s="139">
        <v>0</v>
      </c>
      <c r="J62" s="139">
        <v>34500</v>
      </c>
      <c r="K62" s="139">
        <v>0</v>
      </c>
      <c r="L62" s="139">
        <v>0</v>
      </c>
      <c r="M62" s="139">
        <v>0</v>
      </c>
      <c r="N62" s="140">
        <f t="shared" si="1"/>
        <v>34500</v>
      </c>
    </row>
    <row r="63" spans="1:14" s="118" customFormat="1" ht="21.75">
      <c r="A63" s="147"/>
      <c r="B63" s="146"/>
      <c r="C63" s="132" t="s">
        <v>162</v>
      </c>
      <c r="D63" s="169">
        <v>0</v>
      </c>
      <c r="E63" s="169">
        <v>28500</v>
      </c>
      <c r="F63" s="169">
        <v>0</v>
      </c>
      <c r="G63" s="169">
        <v>0</v>
      </c>
      <c r="H63" s="169">
        <v>0</v>
      </c>
      <c r="I63" s="169">
        <v>0</v>
      </c>
      <c r="J63" s="169">
        <v>0</v>
      </c>
      <c r="K63" s="169">
        <v>0</v>
      </c>
      <c r="L63" s="169">
        <v>0</v>
      </c>
      <c r="M63" s="169">
        <v>0</v>
      </c>
      <c r="N63" s="170">
        <f t="shared" si="1"/>
        <v>28500</v>
      </c>
    </row>
    <row r="64" spans="1:14" s="118" customFormat="1" ht="21.75">
      <c r="A64" s="147"/>
      <c r="B64" s="146"/>
      <c r="C64" s="148" t="s">
        <v>163</v>
      </c>
      <c r="D64" s="139">
        <v>0</v>
      </c>
      <c r="E64" s="139">
        <v>152000</v>
      </c>
      <c r="F64" s="139">
        <v>0</v>
      </c>
      <c r="G64" s="139">
        <v>0</v>
      </c>
      <c r="H64" s="139">
        <v>0</v>
      </c>
      <c r="I64" s="139">
        <v>0</v>
      </c>
      <c r="J64" s="139">
        <v>52000</v>
      </c>
      <c r="K64" s="139">
        <v>0</v>
      </c>
      <c r="L64" s="139">
        <v>0</v>
      </c>
      <c r="M64" s="139">
        <v>0</v>
      </c>
      <c r="N64" s="140">
        <f t="shared" si="1"/>
        <v>204000</v>
      </c>
    </row>
    <row r="65" spans="1:14" s="118" customFormat="1" ht="21.75">
      <c r="A65" s="147"/>
      <c r="B65" s="146"/>
      <c r="C65" s="148" t="s">
        <v>164</v>
      </c>
      <c r="D65" s="139">
        <v>0</v>
      </c>
      <c r="E65" s="139">
        <v>140000</v>
      </c>
      <c r="F65" s="139">
        <v>0</v>
      </c>
      <c r="G65" s="139">
        <v>0</v>
      </c>
      <c r="H65" s="139">
        <v>0</v>
      </c>
      <c r="I65" s="139">
        <v>0</v>
      </c>
      <c r="J65" s="139">
        <v>0</v>
      </c>
      <c r="K65" s="139">
        <v>0</v>
      </c>
      <c r="L65" s="139">
        <v>0</v>
      </c>
      <c r="M65" s="139">
        <v>0</v>
      </c>
      <c r="N65" s="140">
        <f t="shared" si="1"/>
        <v>140000</v>
      </c>
    </row>
    <row r="66" spans="1:14" s="118" customFormat="1" ht="21.75">
      <c r="A66" s="147"/>
      <c r="B66" s="146"/>
      <c r="C66" s="148" t="s">
        <v>165</v>
      </c>
      <c r="D66" s="139">
        <v>0</v>
      </c>
      <c r="E66" s="139">
        <v>150000</v>
      </c>
      <c r="F66" s="139">
        <v>0</v>
      </c>
      <c r="G66" s="139">
        <v>0</v>
      </c>
      <c r="H66" s="139">
        <v>0</v>
      </c>
      <c r="I66" s="139">
        <v>0</v>
      </c>
      <c r="J66" s="139">
        <v>0</v>
      </c>
      <c r="K66" s="139">
        <v>0</v>
      </c>
      <c r="L66" s="139">
        <v>0</v>
      </c>
      <c r="M66" s="139">
        <v>0</v>
      </c>
      <c r="N66" s="140">
        <f t="shared" si="1"/>
        <v>150000</v>
      </c>
    </row>
    <row r="67" spans="1:14" s="119" customFormat="1" ht="21.75">
      <c r="A67" s="146"/>
      <c r="B67" s="146" t="s">
        <v>185</v>
      </c>
      <c r="C67" s="145"/>
      <c r="D67" s="137">
        <v>0</v>
      </c>
      <c r="E67" s="137">
        <v>0</v>
      </c>
      <c r="F67" s="137">
        <v>0</v>
      </c>
      <c r="G67" s="137">
        <v>0</v>
      </c>
      <c r="H67" s="137">
        <v>0</v>
      </c>
      <c r="I67" s="137">
        <v>0</v>
      </c>
      <c r="J67" s="137">
        <v>8389160</v>
      </c>
      <c r="K67" s="137">
        <v>0</v>
      </c>
      <c r="L67" s="137">
        <v>0</v>
      </c>
      <c r="M67" s="137">
        <v>0</v>
      </c>
      <c r="N67" s="138">
        <f t="shared" si="1"/>
        <v>8389160</v>
      </c>
    </row>
    <row r="68" spans="1:14" s="119" customFormat="1" ht="21.75">
      <c r="A68" s="149"/>
      <c r="B68" s="149" t="s">
        <v>186</v>
      </c>
      <c r="C68" s="148" t="s">
        <v>132</v>
      </c>
      <c r="D68" s="137">
        <v>0</v>
      </c>
      <c r="E68" s="137">
        <v>0</v>
      </c>
      <c r="F68" s="137">
        <v>0</v>
      </c>
      <c r="G68" s="137">
        <v>0</v>
      </c>
      <c r="H68" s="137">
        <v>0</v>
      </c>
      <c r="I68" s="137">
        <v>0</v>
      </c>
      <c r="J68" s="137">
        <v>8034000</v>
      </c>
      <c r="K68" s="137">
        <v>0</v>
      </c>
      <c r="L68" s="137">
        <v>0</v>
      </c>
      <c r="M68" s="137">
        <v>0</v>
      </c>
      <c r="N68" s="138">
        <f t="shared" si="1"/>
        <v>8034000</v>
      </c>
    </row>
    <row r="69" spans="1:14" s="118" customFormat="1" ht="21.75">
      <c r="A69" s="144" t="s">
        <v>189</v>
      </c>
      <c r="B69" s="155"/>
      <c r="C69" s="148" t="s">
        <v>176</v>
      </c>
      <c r="D69" s="139">
        <v>0</v>
      </c>
      <c r="E69" s="139">
        <v>0</v>
      </c>
      <c r="F69" s="139">
        <v>0</v>
      </c>
      <c r="G69" s="139">
        <v>0</v>
      </c>
      <c r="H69" s="139">
        <v>0</v>
      </c>
      <c r="I69" s="139">
        <v>0</v>
      </c>
      <c r="J69" s="139">
        <v>355160</v>
      </c>
      <c r="K69" s="139">
        <v>0</v>
      </c>
      <c r="L69" s="139">
        <v>0</v>
      </c>
      <c r="M69" s="139">
        <v>0</v>
      </c>
      <c r="N69" s="140">
        <f t="shared" si="1"/>
        <v>355160</v>
      </c>
    </row>
    <row r="70" spans="1:14" s="119" customFormat="1" ht="21.75">
      <c r="A70" s="149" t="s">
        <v>190</v>
      </c>
      <c r="B70" s="149" t="s">
        <v>133</v>
      </c>
      <c r="C70" s="145"/>
      <c r="D70" s="137">
        <v>0</v>
      </c>
      <c r="E70" s="137">
        <v>0</v>
      </c>
      <c r="F70" s="137">
        <v>0</v>
      </c>
      <c r="G70" s="137">
        <v>0</v>
      </c>
      <c r="H70" s="137">
        <v>0</v>
      </c>
      <c r="I70" s="137">
        <v>0</v>
      </c>
      <c r="J70" s="137">
        <v>0</v>
      </c>
      <c r="K70" s="137">
        <v>0</v>
      </c>
      <c r="L70" s="137">
        <v>0</v>
      </c>
      <c r="M70" s="137">
        <v>0</v>
      </c>
      <c r="N70" s="138">
        <f t="shared" si="1"/>
        <v>0</v>
      </c>
    </row>
    <row r="71" spans="1:14" s="119" customFormat="1" ht="21.75">
      <c r="A71" s="144" t="s">
        <v>191</v>
      </c>
      <c r="B71" s="144"/>
      <c r="C71" s="145"/>
      <c r="D71" s="137">
        <v>0</v>
      </c>
      <c r="E71" s="137">
        <v>105000</v>
      </c>
      <c r="F71" s="137">
        <v>135000</v>
      </c>
      <c r="G71" s="137">
        <v>2552000</v>
      </c>
      <c r="H71" s="137">
        <v>130000</v>
      </c>
      <c r="I71" s="137">
        <v>0</v>
      </c>
      <c r="J71" s="137">
        <v>0</v>
      </c>
      <c r="K71" s="137">
        <v>50000</v>
      </c>
      <c r="L71" s="137">
        <v>115000</v>
      </c>
      <c r="M71" s="137">
        <v>250000</v>
      </c>
      <c r="N71" s="138">
        <f t="shared" si="1"/>
        <v>3337000</v>
      </c>
    </row>
    <row r="72" spans="1:14" s="119" customFormat="1" ht="21.75">
      <c r="A72" s="146" t="s">
        <v>192</v>
      </c>
      <c r="B72" s="146" t="s">
        <v>134</v>
      </c>
      <c r="C72" s="145"/>
      <c r="D72" s="137">
        <v>0</v>
      </c>
      <c r="E72" s="137">
        <v>105000</v>
      </c>
      <c r="F72" s="137">
        <v>135000</v>
      </c>
      <c r="G72" s="137">
        <v>2552000</v>
      </c>
      <c r="H72" s="137">
        <v>130000</v>
      </c>
      <c r="I72" s="137">
        <v>0</v>
      </c>
      <c r="J72" s="137">
        <v>0</v>
      </c>
      <c r="K72" s="137">
        <v>50000</v>
      </c>
      <c r="L72" s="137">
        <v>115000</v>
      </c>
      <c r="M72" s="137">
        <v>250000</v>
      </c>
      <c r="N72" s="138">
        <f>SUM(D72:M72)</f>
        <v>3337000</v>
      </c>
    </row>
    <row r="73" spans="1:14" s="118" customFormat="1" ht="21.75">
      <c r="A73" s="147"/>
      <c r="B73" s="147"/>
      <c r="C73" s="148" t="s">
        <v>167</v>
      </c>
      <c r="D73" s="139">
        <v>0</v>
      </c>
      <c r="E73" s="139">
        <v>30000</v>
      </c>
      <c r="F73" s="139">
        <v>0</v>
      </c>
      <c r="G73" s="139">
        <v>0</v>
      </c>
      <c r="H73" s="139">
        <v>0</v>
      </c>
      <c r="I73" s="139">
        <v>0</v>
      </c>
      <c r="J73" s="139">
        <v>0</v>
      </c>
      <c r="K73" s="139">
        <v>0</v>
      </c>
      <c r="L73" s="139">
        <v>0</v>
      </c>
      <c r="M73" s="139">
        <v>0</v>
      </c>
      <c r="N73" s="140">
        <f>SUM(D73:M73)</f>
        <v>30000</v>
      </c>
    </row>
    <row r="74" spans="1:14" s="120" customFormat="1" ht="18.75">
      <c r="A74" s="132"/>
      <c r="B74" s="132"/>
      <c r="C74" s="148" t="s">
        <v>168</v>
      </c>
      <c r="D74" s="139">
        <v>0</v>
      </c>
      <c r="E74" s="139">
        <v>75000</v>
      </c>
      <c r="F74" s="139">
        <v>135000</v>
      </c>
      <c r="G74" s="139">
        <v>2552000</v>
      </c>
      <c r="H74" s="139">
        <v>130000</v>
      </c>
      <c r="I74" s="139">
        <v>0</v>
      </c>
      <c r="J74" s="139">
        <v>0</v>
      </c>
      <c r="K74" s="139">
        <v>50000</v>
      </c>
      <c r="L74" s="139">
        <v>115000</v>
      </c>
      <c r="M74" s="139">
        <v>250000</v>
      </c>
      <c r="N74" s="140">
        <f>SUM(D74:M74)</f>
        <v>3307000</v>
      </c>
    </row>
    <row r="75" spans="1:14" s="121" customFormat="1" ht="24">
      <c r="A75" s="156"/>
      <c r="B75" s="157" t="s">
        <v>144</v>
      </c>
      <c r="C75" s="158"/>
      <c r="D75" s="164">
        <v>2745000</v>
      </c>
      <c r="E75" s="164">
        <v>17142900</v>
      </c>
      <c r="F75" s="164">
        <v>835000</v>
      </c>
      <c r="G75" s="164">
        <v>5927520</v>
      </c>
      <c r="H75" s="164">
        <v>705000</v>
      </c>
      <c r="I75" s="164">
        <v>400000</v>
      </c>
      <c r="J75" s="171">
        <v>10970580</v>
      </c>
      <c r="K75" s="164">
        <v>1142000</v>
      </c>
      <c r="L75" s="164">
        <v>1395000</v>
      </c>
      <c r="M75" s="164">
        <v>625000</v>
      </c>
      <c r="N75" s="165">
        <f>SUM(D75:M75)</f>
        <v>41888000</v>
      </c>
    </row>
    <row r="76" spans="4:14" s="120" customFormat="1" ht="18.75">
      <c r="D76" s="142"/>
      <c r="E76" s="142"/>
      <c r="F76" s="142"/>
      <c r="G76" s="142"/>
      <c r="H76" s="142"/>
      <c r="I76" s="142"/>
      <c r="J76" s="143"/>
      <c r="K76" s="143"/>
      <c r="L76" s="143"/>
      <c r="M76" s="143"/>
      <c r="N76" s="143"/>
    </row>
    <row r="77" spans="4:14" s="120" customFormat="1" ht="18.75">
      <c r="D77" s="142"/>
      <c r="E77" s="142"/>
      <c r="F77" s="142"/>
      <c r="G77" s="142"/>
      <c r="H77" s="142"/>
      <c r="I77" s="142"/>
      <c r="J77" s="143"/>
      <c r="K77" s="143"/>
      <c r="L77" s="143"/>
      <c r="M77" s="143"/>
      <c r="N77" s="143"/>
    </row>
    <row r="78" spans="3:14" s="120" customFormat="1" ht="27.75">
      <c r="C78" s="130"/>
      <c r="D78" s="142"/>
      <c r="E78" s="142"/>
      <c r="F78" s="142"/>
      <c r="G78" s="142"/>
      <c r="H78" s="142"/>
      <c r="I78" s="142"/>
      <c r="J78" s="143"/>
      <c r="K78" s="143"/>
      <c r="L78" s="143"/>
      <c r="M78" s="143"/>
      <c r="N78" s="143"/>
    </row>
    <row r="79" spans="4:14" s="120" customFormat="1" ht="18.75">
      <c r="D79" s="142"/>
      <c r="E79" s="142"/>
      <c r="F79" s="142"/>
      <c r="G79" s="142"/>
      <c r="H79" s="142"/>
      <c r="I79" s="142"/>
      <c r="J79" s="143"/>
      <c r="K79" s="143"/>
      <c r="L79" s="143"/>
      <c r="M79" s="143"/>
      <c r="N79" s="143"/>
    </row>
    <row r="80" spans="4:14" s="120" customFormat="1" ht="18.75">
      <c r="D80" s="142"/>
      <c r="E80" s="142"/>
      <c r="F80" s="142"/>
      <c r="G80" s="142"/>
      <c r="H80" s="142"/>
      <c r="I80" s="142"/>
      <c r="J80" s="143"/>
      <c r="K80" s="143"/>
      <c r="L80" s="143"/>
      <c r="M80" s="143"/>
      <c r="N80" s="143"/>
    </row>
    <row r="81" spans="4:14" s="120" customFormat="1" ht="18.75">
      <c r="D81" s="142"/>
      <c r="E81" s="142"/>
      <c r="F81" s="142"/>
      <c r="G81" s="142"/>
      <c r="H81" s="142"/>
      <c r="I81" s="142"/>
      <c r="J81" s="143"/>
      <c r="K81" s="143"/>
      <c r="L81" s="143"/>
      <c r="M81" s="143"/>
      <c r="N81" s="143"/>
    </row>
    <row r="82" spans="4:14" s="120" customFormat="1" ht="18.75">
      <c r="D82" s="142"/>
      <c r="E82" s="142"/>
      <c r="F82" s="142"/>
      <c r="G82" s="142"/>
      <c r="H82" s="142"/>
      <c r="I82" s="142"/>
      <c r="J82" s="143"/>
      <c r="K82" s="143"/>
      <c r="L82" s="143"/>
      <c r="M82" s="143"/>
      <c r="N82" s="143"/>
    </row>
    <row r="83" spans="4:14" s="120" customFormat="1" ht="18.75">
      <c r="D83" s="142"/>
      <c r="E83" s="142"/>
      <c r="F83" s="142"/>
      <c r="G83" s="142"/>
      <c r="H83" s="142"/>
      <c r="I83" s="142"/>
      <c r="J83" s="143"/>
      <c r="K83" s="143"/>
      <c r="L83" s="143"/>
      <c r="M83" s="143"/>
      <c r="N83" s="143"/>
    </row>
    <row r="84" spans="4:14" s="120" customFormat="1" ht="18.75">
      <c r="D84" s="142"/>
      <c r="E84" s="142"/>
      <c r="F84" s="142"/>
      <c r="G84" s="142"/>
      <c r="H84" s="142"/>
      <c r="I84" s="142"/>
      <c r="J84" s="143"/>
      <c r="K84" s="143"/>
      <c r="L84" s="143"/>
      <c r="M84" s="143"/>
      <c r="N84" s="143"/>
    </row>
    <row r="85" spans="4:14" s="120" customFormat="1" ht="18.75">
      <c r="D85" s="142"/>
      <c r="E85" s="142"/>
      <c r="F85" s="142"/>
      <c r="G85" s="142"/>
      <c r="H85" s="142"/>
      <c r="I85" s="142"/>
      <c r="J85" s="143"/>
      <c r="K85" s="143"/>
      <c r="L85" s="143"/>
      <c r="M85" s="143"/>
      <c r="N85" s="143"/>
    </row>
    <row r="86" spans="4:14" s="120" customFormat="1" ht="18.75">
      <c r="D86" s="142"/>
      <c r="E86" s="142"/>
      <c r="F86" s="142"/>
      <c r="G86" s="142"/>
      <c r="H86" s="142"/>
      <c r="I86" s="142"/>
      <c r="J86" s="143"/>
      <c r="K86" s="143"/>
      <c r="L86" s="143"/>
      <c r="M86" s="143"/>
      <c r="N86" s="143"/>
    </row>
    <row r="87" spans="4:14" s="120" customFormat="1" ht="18.75">
      <c r="D87" s="142"/>
      <c r="E87" s="142"/>
      <c r="F87" s="142"/>
      <c r="G87" s="142"/>
      <c r="H87" s="142"/>
      <c r="I87" s="142"/>
      <c r="J87" s="143"/>
      <c r="K87" s="143"/>
      <c r="L87" s="143"/>
      <c r="M87" s="143"/>
      <c r="N87" s="143"/>
    </row>
    <row r="88" spans="4:14" s="120" customFormat="1" ht="18.75">
      <c r="D88" s="142"/>
      <c r="E88" s="142"/>
      <c r="F88" s="142"/>
      <c r="G88" s="142"/>
      <c r="H88" s="142"/>
      <c r="I88" s="142"/>
      <c r="J88" s="143"/>
      <c r="K88" s="143"/>
      <c r="L88" s="143"/>
      <c r="M88" s="143"/>
      <c r="N88" s="143"/>
    </row>
    <row r="89" spans="4:14" s="120" customFormat="1" ht="18.75">
      <c r="D89" s="142"/>
      <c r="E89" s="142"/>
      <c r="F89" s="142"/>
      <c r="G89" s="142"/>
      <c r="H89" s="142"/>
      <c r="I89" s="142"/>
      <c r="J89" s="143"/>
      <c r="K89" s="143"/>
      <c r="L89" s="143"/>
      <c r="M89" s="143"/>
      <c r="N89" s="143"/>
    </row>
    <row r="90" spans="4:14" s="120" customFormat="1" ht="18.75">
      <c r="D90" s="142"/>
      <c r="E90" s="142"/>
      <c r="F90" s="142"/>
      <c r="G90" s="142"/>
      <c r="H90" s="142"/>
      <c r="I90" s="142"/>
      <c r="J90" s="143"/>
      <c r="K90" s="143"/>
      <c r="L90" s="143"/>
      <c r="M90" s="143"/>
      <c r="N90" s="143"/>
    </row>
    <row r="91" spans="4:14" s="120" customFormat="1" ht="18.75">
      <c r="D91" s="142"/>
      <c r="E91" s="142"/>
      <c r="F91" s="142"/>
      <c r="G91" s="142"/>
      <c r="H91" s="142"/>
      <c r="I91" s="142"/>
      <c r="J91" s="143"/>
      <c r="K91" s="143"/>
      <c r="L91" s="143"/>
      <c r="M91" s="143"/>
      <c r="N91" s="143"/>
    </row>
    <row r="92" spans="4:14" s="120" customFormat="1" ht="18.75">
      <c r="D92" s="142"/>
      <c r="E92" s="142"/>
      <c r="F92" s="142"/>
      <c r="G92" s="142"/>
      <c r="H92" s="142"/>
      <c r="I92" s="142"/>
      <c r="J92" s="143"/>
      <c r="K92" s="143"/>
      <c r="L92" s="143"/>
      <c r="M92" s="143"/>
      <c r="N92" s="143"/>
    </row>
    <row r="93" spans="4:14" s="120" customFormat="1" ht="18.75">
      <c r="D93" s="142"/>
      <c r="E93" s="142"/>
      <c r="F93" s="142"/>
      <c r="G93" s="142"/>
      <c r="H93" s="142"/>
      <c r="I93" s="142"/>
      <c r="J93" s="143"/>
      <c r="K93" s="143"/>
      <c r="L93" s="143"/>
      <c r="M93" s="143"/>
      <c r="N93" s="143"/>
    </row>
    <row r="94" spans="4:14" s="120" customFormat="1" ht="18.75">
      <c r="D94" s="142"/>
      <c r="E94" s="142"/>
      <c r="F94" s="142"/>
      <c r="G94" s="142"/>
      <c r="H94" s="142"/>
      <c r="I94" s="142"/>
      <c r="J94" s="143"/>
      <c r="K94" s="143"/>
      <c r="L94" s="143"/>
      <c r="M94" s="143"/>
      <c r="N94" s="143"/>
    </row>
    <row r="95" spans="4:14" s="120" customFormat="1" ht="18.75">
      <c r="D95" s="142"/>
      <c r="E95" s="142"/>
      <c r="F95" s="142"/>
      <c r="G95" s="142"/>
      <c r="H95" s="142"/>
      <c r="I95" s="142"/>
      <c r="J95" s="143"/>
      <c r="K95" s="143"/>
      <c r="L95" s="143"/>
      <c r="M95" s="143"/>
      <c r="N95" s="143"/>
    </row>
    <row r="96" spans="4:14" s="120" customFormat="1" ht="18.75">
      <c r="D96" s="142"/>
      <c r="E96" s="142"/>
      <c r="F96" s="142"/>
      <c r="G96" s="142"/>
      <c r="H96" s="142"/>
      <c r="I96" s="142"/>
      <c r="J96" s="143"/>
      <c r="K96" s="143"/>
      <c r="L96" s="143"/>
      <c r="M96" s="143"/>
      <c r="N96" s="143"/>
    </row>
    <row r="97" spans="4:14" s="120" customFormat="1" ht="18.75">
      <c r="D97" s="142"/>
      <c r="E97" s="142"/>
      <c r="F97" s="142"/>
      <c r="G97" s="142"/>
      <c r="H97" s="142"/>
      <c r="I97" s="142"/>
      <c r="J97" s="143"/>
      <c r="K97" s="143"/>
      <c r="L97" s="143"/>
      <c r="M97" s="143"/>
      <c r="N97" s="143"/>
    </row>
    <row r="98" spans="4:14" s="120" customFormat="1" ht="18.75">
      <c r="D98" s="142"/>
      <c r="E98" s="142"/>
      <c r="F98" s="142"/>
      <c r="G98" s="142"/>
      <c r="H98" s="142"/>
      <c r="I98" s="142"/>
      <c r="J98" s="143"/>
      <c r="K98" s="143"/>
      <c r="L98" s="143"/>
      <c r="M98" s="143"/>
      <c r="N98" s="143"/>
    </row>
    <row r="99" spans="4:14" s="120" customFormat="1" ht="18.75">
      <c r="D99" s="142"/>
      <c r="E99" s="142"/>
      <c r="F99" s="142"/>
      <c r="G99" s="142"/>
      <c r="H99" s="142"/>
      <c r="I99" s="142"/>
      <c r="J99" s="143"/>
      <c r="K99" s="143"/>
      <c r="L99" s="143"/>
      <c r="M99" s="143"/>
      <c r="N99" s="143"/>
    </row>
    <row r="100" spans="4:14" s="120" customFormat="1" ht="18.75">
      <c r="D100" s="142"/>
      <c r="E100" s="142"/>
      <c r="F100" s="142"/>
      <c r="G100" s="142"/>
      <c r="H100" s="142"/>
      <c r="I100" s="142"/>
      <c r="J100" s="143"/>
      <c r="K100" s="143"/>
      <c r="L100" s="143"/>
      <c r="M100" s="143"/>
      <c r="N100" s="143"/>
    </row>
    <row r="101" spans="4:14" s="120" customFormat="1" ht="18.75">
      <c r="D101" s="142"/>
      <c r="E101" s="142"/>
      <c r="F101" s="142"/>
      <c r="G101" s="142"/>
      <c r="H101" s="142"/>
      <c r="I101" s="142"/>
      <c r="J101" s="143"/>
      <c r="K101" s="143"/>
      <c r="L101" s="143"/>
      <c r="M101" s="143"/>
      <c r="N101" s="143"/>
    </row>
    <row r="102" spans="4:14" s="120" customFormat="1" ht="18.75">
      <c r="D102" s="142"/>
      <c r="E102" s="142"/>
      <c r="F102" s="142"/>
      <c r="G102" s="142"/>
      <c r="H102" s="142"/>
      <c r="I102" s="142"/>
      <c r="J102" s="143"/>
      <c r="K102" s="143"/>
      <c r="L102" s="143"/>
      <c r="M102" s="143"/>
      <c r="N102" s="143"/>
    </row>
    <row r="103" spans="4:14" s="120" customFormat="1" ht="18.75">
      <c r="D103" s="142"/>
      <c r="E103" s="142"/>
      <c r="F103" s="142"/>
      <c r="G103" s="142"/>
      <c r="H103" s="142"/>
      <c r="I103" s="142"/>
      <c r="J103" s="143"/>
      <c r="K103" s="143"/>
      <c r="L103" s="143"/>
      <c r="M103" s="143"/>
      <c r="N103" s="143"/>
    </row>
    <row r="104" spans="4:14" s="120" customFormat="1" ht="18.75">
      <c r="D104" s="142"/>
      <c r="E104" s="142"/>
      <c r="F104" s="142"/>
      <c r="G104" s="142"/>
      <c r="H104" s="142"/>
      <c r="I104" s="142"/>
      <c r="J104" s="143"/>
      <c r="K104" s="143"/>
      <c r="L104" s="143"/>
      <c r="M104" s="143"/>
      <c r="N104" s="143"/>
    </row>
    <row r="105" spans="4:14" s="120" customFormat="1" ht="18.75">
      <c r="D105" s="142"/>
      <c r="E105" s="142"/>
      <c r="F105" s="142"/>
      <c r="G105" s="142"/>
      <c r="H105" s="142"/>
      <c r="I105" s="142"/>
      <c r="J105" s="143"/>
      <c r="K105" s="143"/>
      <c r="L105" s="143"/>
      <c r="M105" s="143"/>
      <c r="N105" s="143"/>
    </row>
    <row r="106" spans="4:14" s="120" customFormat="1" ht="18.75">
      <c r="D106" s="142"/>
      <c r="E106" s="142"/>
      <c r="F106" s="142"/>
      <c r="G106" s="142"/>
      <c r="H106" s="142"/>
      <c r="I106" s="142"/>
      <c r="J106" s="143"/>
      <c r="K106" s="143"/>
      <c r="L106" s="143"/>
      <c r="M106" s="143"/>
      <c r="N106" s="143"/>
    </row>
    <row r="107" spans="4:14" s="120" customFormat="1" ht="18.75">
      <c r="D107" s="142"/>
      <c r="E107" s="142"/>
      <c r="F107" s="142"/>
      <c r="G107" s="142"/>
      <c r="H107" s="142"/>
      <c r="I107" s="142"/>
      <c r="J107" s="143"/>
      <c r="K107" s="143"/>
      <c r="L107" s="143"/>
      <c r="M107" s="143"/>
      <c r="N107" s="143"/>
    </row>
    <row r="108" spans="4:14" s="120" customFormat="1" ht="18.75">
      <c r="D108" s="142"/>
      <c r="E108" s="142"/>
      <c r="F108" s="142"/>
      <c r="G108" s="142"/>
      <c r="H108" s="142"/>
      <c r="I108" s="142"/>
      <c r="J108" s="143"/>
      <c r="K108" s="143"/>
      <c r="L108" s="143"/>
      <c r="M108" s="143"/>
      <c r="N108" s="143"/>
    </row>
    <row r="109" spans="4:14" s="120" customFormat="1" ht="18.75">
      <c r="D109" s="142"/>
      <c r="E109" s="142"/>
      <c r="F109" s="142"/>
      <c r="G109" s="142"/>
      <c r="H109" s="142"/>
      <c r="I109" s="142"/>
      <c r="J109" s="143"/>
      <c r="K109" s="143"/>
      <c r="L109" s="143"/>
      <c r="M109" s="143"/>
      <c r="N109" s="143"/>
    </row>
    <row r="110" spans="4:14" s="120" customFormat="1" ht="18.75">
      <c r="D110" s="142"/>
      <c r="E110" s="142"/>
      <c r="F110" s="142"/>
      <c r="G110" s="142"/>
      <c r="H110" s="142"/>
      <c r="I110" s="142"/>
      <c r="J110" s="143"/>
      <c r="K110" s="143"/>
      <c r="L110" s="143"/>
      <c r="M110" s="143"/>
      <c r="N110" s="143"/>
    </row>
    <row r="111" spans="4:14" s="120" customFormat="1" ht="18.75">
      <c r="D111" s="142"/>
      <c r="E111" s="142"/>
      <c r="F111" s="142"/>
      <c r="G111" s="142"/>
      <c r="H111" s="142"/>
      <c r="I111" s="142"/>
      <c r="J111" s="143"/>
      <c r="K111" s="143"/>
      <c r="L111" s="143"/>
      <c r="M111" s="143"/>
      <c r="N111" s="143"/>
    </row>
    <row r="112" spans="4:14" s="120" customFormat="1" ht="18.75">
      <c r="D112" s="142"/>
      <c r="E112" s="142"/>
      <c r="F112" s="142"/>
      <c r="G112" s="142"/>
      <c r="H112" s="142"/>
      <c r="I112" s="142"/>
      <c r="J112" s="143"/>
      <c r="K112" s="143"/>
      <c r="L112" s="143"/>
      <c r="M112" s="143"/>
      <c r="N112" s="143"/>
    </row>
    <row r="113" spans="4:14" s="120" customFormat="1" ht="18.75">
      <c r="D113" s="142"/>
      <c r="E113" s="142"/>
      <c r="F113" s="142"/>
      <c r="G113" s="142"/>
      <c r="H113" s="142"/>
      <c r="I113" s="142"/>
      <c r="J113" s="143"/>
      <c r="K113" s="143"/>
      <c r="L113" s="143"/>
      <c r="M113" s="143"/>
      <c r="N113" s="143"/>
    </row>
    <row r="114" spans="4:14" s="120" customFormat="1" ht="18.75">
      <c r="D114" s="142"/>
      <c r="E114" s="142"/>
      <c r="F114" s="142"/>
      <c r="G114" s="142"/>
      <c r="H114" s="142"/>
      <c r="I114" s="142"/>
      <c r="J114" s="143"/>
      <c r="K114" s="143"/>
      <c r="L114" s="143"/>
      <c r="M114" s="143"/>
      <c r="N114" s="143"/>
    </row>
    <row r="115" spans="4:14" s="120" customFormat="1" ht="18.75">
      <c r="D115" s="142"/>
      <c r="E115" s="142"/>
      <c r="F115" s="142"/>
      <c r="G115" s="142"/>
      <c r="H115" s="142"/>
      <c r="I115" s="142"/>
      <c r="J115" s="143"/>
      <c r="K115" s="143"/>
      <c r="L115" s="143"/>
      <c r="M115" s="143"/>
      <c r="N115" s="143"/>
    </row>
    <row r="116" spans="4:14" s="120" customFormat="1" ht="18.75">
      <c r="D116" s="142"/>
      <c r="E116" s="142"/>
      <c r="F116" s="142"/>
      <c r="G116" s="142"/>
      <c r="H116" s="142"/>
      <c r="I116" s="142"/>
      <c r="J116" s="143"/>
      <c r="K116" s="143"/>
      <c r="L116" s="143"/>
      <c r="M116" s="143"/>
      <c r="N116" s="143"/>
    </row>
    <row r="117" spans="4:14" s="120" customFormat="1" ht="18.75">
      <c r="D117" s="142"/>
      <c r="E117" s="142"/>
      <c r="F117" s="142"/>
      <c r="G117" s="142"/>
      <c r="H117" s="142"/>
      <c r="I117" s="142"/>
      <c r="J117" s="143"/>
      <c r="K117" s="143"/>
      <c r="L117" s="143"/>
      <c r="M117" s="143"/>
      <c r="N117" s="143"/>
    </row>
    <row r="118" spans="4:14" s="120" customFormat="1" ht="18.75">
      <c r="D118" s="142"/>
      <c r="E118" s="142"/>
      <c r="F118" s="142"/>
      <c r="G118" s="142"/>
      <c r="H118" s="142"/>
      <c r="I118" s="142"/>
      <c r="J118" s="143"/>
      <c r="K118" s="143"/>
      <c r="L118" s="143"/>
      <c r="M118" s="143"/>
      <c r="N118" s="143"/>
    </row>
    <row r="119" spans="4:14" s="120" customFormat="1" ht="18.75">
      <c r="D119" s="142"/>
      <c r="E119" s="142"/>
      <c r="F119" s="142"/>
      <c r="G119" s="142"/>
      <c r="H119" s="142"/>
      <c r="I119" s="142"/>
      <c r="J119" s="143"/>
      <c r="K119" s="143"/>
      <c r="L119" s="143"/>
      <c r="M119" s="143"/>
      <c r="N119" s="143"/>
    </row>
    <row r="120" spans="4:14" s="120" customFormat="1" ht="18.75">
      <c r="D120" s="142"/>
      <c r="E120" s="142"/>
      <c r="F120" s="142"/>
      <c r="G120" s="142"/>
      <c r="H120" s="142"/>
      <c r="I120" s="142"/>
      <c r="J120" s="143"/>
      <c r="K120" s="143"/>
      <c r="L120" s="143"/>
      <c r="M120" s="143"/>
      <c r="N120" s="143"/>
    </row>
    <row r="121" spans="4:14" s="120" customFormat="1" ht="18.75">
      <c r="D121" s="142"/>
      <c r="E121" s="142"/>
      <c r="F121" s="142"/>
      <c r="G121" s="142"/>
      <c r="H121" s="142"/>
      <c r="I121" s="142"/>
      <c r="J121" s="143"/>
      <c r="K121" s="143"/>
      <c r="L121" s="143"/>
      <c r="M121" s="143"/>
      <c r="N121" s="143"/>
    </row>
    <row r="122" spans="4:14" s="120" customFormat="1" ht="18.75">
      <c r="D122" s="142"/>
      <c r="E122" s="142"/>
      <c r="F122" s="142"/>
      <c r="G122" s="142"/>
      <c r="H122" s="142"/>
      <c r="I122" s="142"/>
      <c r="J122" s="143"/>
      <c r="K122" s="143"/>
      <c r="L122" s="143"/>
      <c r="M122" s="143"/>
      <c r="N122" s="143"/>
    </row>
    <row r="123" spans="4:14" s="120" customFormat="1" ht="18.75">
      <c r="D123" s="142"/>
      <c r="E123" s="142"/>
      <c r="F123" s="142"/>
      <c r="G123" s="142"/>
      <c r="H123" s="142"/>
      <c r="I123" s="142"/>
      <c r="J123" s="143"/>
      <c r="K123" s="143"/>
      <c r="L123" s="143"/>
      <c r="M123" s="143"/>
      <c r="N123" s="143"/>
    </row>
    <row r="124" spans="4:14" s="120" customFormat="1" ht="18.75">
      <c r="D124" s="142"/>
      <c r="E124" s="142"/>
      <c r="F124" s="142"/>
      <c r="G124" s="142"/>
      <c r="H124" s="142"/>
      <c r="I124" s="142"/>
      <c r="J124" s="143"/>
      <c r="K124" s="143"/>
      <c r="L124" s="143"/>
      <c r="M124" s="143"/>
      <c r="N124" s="143"/>
    </row>
    <row r="125" spans="4:14" s="120" customFormat="1" ht="18.75">
      <c r="D125" s="142"/>
      <c r="E125" s="142"/>
      <c r="F125" s="142"/>
      <c r="G125" s="142"/>
      <c r="H125" s="142"/>
      <c r="I125" s="142"/>
      <c r="J125" s="143"/>
      <c r="K125" s="143"/>
      <c r="L125" s="143"/>
      <c r="M125" s="143"/>
      <c r="N125" s="143"/>
    </row>
    <row r="126" spans="4:14" s="120" customFormat="1" ht="18.75">
      <c r="D126" s="142"/>
      <c r="E126" s="142"/>
      <c r="F126" s="142"/>
      <c r="G126" s="142"/>
      <c r="H126" s="142"/>
      <c r="I126" s="142"/>
      <c r="J126" s="143"/>
      <c r="K126" s="143"/>
      <c r="L126" s="143"/>
      <c r="M126" s="143"/>
      <c r="N126" s="143"/>
    </row>
    <row r="127" spans="4:14" s="120" customFormat="1" ht="18.75">
      <c r="D127" s="142"/>
      <c r="E127" s="142"/>
      <c r="F127" s="142"/>
      <c r="G127" s="142"/>
      <c r="H127" s="142"/>
      <c r="I127" s="142"/>
      <c r="J127" s="143"/>
      <c r="K127" s="143"/>
      <c r="L127" s="143"/>
      <c r="M127" s="143"/>
      <c r="N127" s="143"/>
    </row>
    <row r="128" spans="4:14" s="120" customFormat="1" ht="18.75">
      <c r="D128" s="142"/>
      <c r="E128" s="142"/>
      <c r="F128" s="142"/>
      <c r="G128" s="142"/>
      <c r="H128" s="142"/>
      <c r="I128" s="142"/>
      <c r="J128" s="143"/>
      <c r="K128" s="143"/>
      <c r="L128" s="143"/>
      <c r="M128" s="143"/>
      <c r="N128" s="143"/>
    </row>
    <row r="129" spans="4:14" s="120" customFormat="1" ht="18.75">
      <c r="D129" s="142"/>
      <c r="E129" s="142"/>
      <c r="F129" s="142"/>
      <c r="G129" s="142"/>
      <c r="H129" s="142"/>
      <c r="I129" s="142"/>
      <c r="J129" s="143"/>
      <c r="K129" s="143"/>
      <c r="L129" s="143"/>
      <c r="M129" s="143"/>
      <c r="N129" s="143"/>
    </row>
    <row r="130" spans="4:14" s="120" customFormat="1" ht="18.75">
      <c r="D130" s="142"/>
      <c r="E130" s="142"/>
      <c r="F130" s="142"/>
      <c r="G130" s="142"/>
      <c r="H130" s="142"/>
      <c r="I130" s="142"/>
      <c r="J130" s="143"/>
      <c r="K130" s="143"/>
      <c r="L130" s="143"/>
      <c r="M130" s="143"/>
      <c r="N130" s="143"/>
    </row>
    <row r="131" spans="4:14" s="120" customFormat="1" ht="18.75">
      <c r="D131" s="142"/>
      <c r="E131" s="142"/>
      <c r="F131" s="142"/>
      <c r="G131" s="142"/>
      <c r="H131" s="142"/>
      <c r="I131" s="142"/>
      <c r="J131" s="143"/>
      <c r="K131" s="143"/>
      <c r="L131" s="143"/>
      <c r="M131" s="143"/>
      <c r="N131" s="143"/>
    </row>
    <row r="132" spans="4:14" s="120" customFormat="1" ht="18.75">
      <c r="D132" s="142"/>
      <c r="E132" s="142"/>
      <c r="F132" s="142"/>
      <c r="G132" s="142"/>
      <c r="H132" s="142"/>
      <c r="I132" s="142"/>
      <c r="J132" s="143"/>
      <c r="K132" s="143"/>
      <c r="L132" s="143"/>
      <c r="M132" s="143"/>
      <c r="N132" s="143"/>
    </row>
    <row r="133" spans="4:14" s="120" customFormat="1" ht="18.75">
      <c r="D133" s="142"/>
      <c r="E133" s="142"/>
      <c r="F133" s="142"/>
      <c r="G133" s="142"/>
      <c r="H133" s="142"/>
      <c r="I133" s="142"/>
      <c r="J133" s="143"/>
      <c r="K133" s="143"/>
      <c r="L133" s="143"/>
      <c r="M133" s="143"/>
      <c r="N133" s="143"/>
    </row>
    <row r="134" spans="4:9" s="120" customFormat="1" ht="18.75">
      <c r="D134" s="128"/>
      <c r="E134" s="128"/>
      <c r="F134" s="128"/>
      <c r="G134" s="128"/>
      <c r="H134" s="128"/>
      <c r="I134" s="128"/>
    </row>
    <row r="135" spans="4:9" s="120" customFormat="1" ht="18.75">
      <c r="D135" s="128"/>
      <c r="E135" s="128"/>
      <c r="F135" s="128"/>
      <c r="G135" s="128"/>
      <c r="H135" s="128"/>
      <c r="I135" s="128"/>
    </row>
    <row r="136" spans="4:9" s="120" customFormat="1" ht="18.75">
      <c r="D136" s="128"/>
      <c r="E136" s="128"/>
      <c r="F136" s="128"/>
      <c r="G136" s="128"/>
      <c r="H136" s="128"/>
      <c r="I136" s="128"/>
    </row>
    <row r="137" spans="4:9" s="120" customFormat="1" ht="18.75">
      <c r="D137" s="128"/>
      <c r="E137" s="128"/>
      <c r="F137" s="128"/>
      <c r="G137" s="128"/>
      <c r="H137" s="128"/>
      <c r="I137" s="128"/>
    </row>
    <row r="138" spans="4:9" s="120" customFormat="1" ht="18.75">
      <c r="D138" s="128"/>
      <c r="E138" s="128"/>
      <c r="F138" s="128"/>
      <c r="G138" s="128"/>
      <c r="H138" s="128"/>
      <c r="I138" s="128"/>
    </row>
    <row r="139" spans="4:9" s="120" customFormat="1" ht="18.75">
      <c r="D139" s="128"/>
      <c r="E139" s="128"/>
      <c r="F139" s="128"/>
      <c r="G139" s="128"/>
      <c r="H139" s="128"/>
      <c r="I139" s="128"/>
    </row>
    <row r="140" spans="4:9" s="120" customFormat="1" ht="18.75">
      <c r="D140" s="128"/>
      <c r="E140" s="128"/>
      <c r="F140" s="128"/>
      <c r="G140" s="128"/>
      <c r="H140" s="128"/>
      <c r="I140" s="128"/>
    </row>
    <row r="141" spans="4:9" s="120" customFormat="1" ht="18.75">
      <c r="D141" s="128"/>
      <c r="E141" s="128"/>
      <c r="F141" s="128"/>
      <c r="G141" s="128"/>
      <c r="H141" s="128"/>
      <c r="I141" s="128"/>
    </row>
    <row r="142" spans="4:9" s="120" customFormat="1" ht="18.75">
      <c r="D142" s="128"/>
      <c r="E142" s="128"/>
      <c r="F142" s="128"/>
      <c r="G142" s="128"/>
      <c r="H142" s="128"/>
      <c r="I142" s="128"/>
    </row>
    <row r="143" spans="4:9" s="120" customFormat="1" ht="18.75">
      <c r="D143" s="128"/>
      <c r="E143" s="128"/>
      <c r="F143" s="128"/>
      <c r="G143" s="128"/>
      <c r="H143" s="128"/>
      <c r="I143" s="128"/>
    </row>
    <row r="144" spans="4:9" s="120" customFormat="1" ht="18.75">
      <c r="D144" s="128"/>
      <c r="E144" s="128"/>
      <c r="F144" s="128"/>
      <c r="G144" s="128"/>
      <c r="H144" s="128"/>
      <c r="I144" s="128"/>
    </row>
    <row r="145" spans="4:9" s="120" customFormat="1" ht="18.75">
      <c r="D145" s="128"/>
      <c r="E145" s="128"/>
      <c r="F145" s="128"/>
      <c r="G145" s="128"/>
      <c r="H145" s="128"/>
      <c r="I145" s="128"/>
    </row>
    <row r="146" spans="4:9" s="120" customFormat="1" ht="18.75">
      <c r="D146" s="128"/>
      <c r="E146" s="128"/>
      <c r="F146" s="128"/>
      <c r="G146" s="128"/>
      <c r="H146" s="128"/>
      <c r="I146" s="128"/>
    </row>
    <row r="147" spans="4:9" s="120" customFormat="1" ht="18.75">
      <c r="D147" s="128"/>
      <c r="E147" s="128"/>
      <c r="F147" s="128"/>
      <c r="G147" s="128"/>
      <c r="H147" s="128"/>
      <c r="I147" s="128"/>
    </row>
    <row r="148" spans="4:9" s="120" customFormat="1" ht="18.75">
      <c r="D148" s="128"/>
      <c r="E148" s="128"/>
      <c r="F148" s="128"/>
      <c r="G148" s="128"/>
      <c r="H148" s="128"/>
      <c r="I148" s="128"/>
    </row>
    <row r="149" spans="4:9" s="120" customFormat="1" ht="18.75">
      <c r="D149" s="128"/>
      <c r="E149" s="128"/>
      <c r="F149" s="128"/>
      <c r="G149" s="128"/>
      <c r="H149" s="128"/>
      <c r="I149" s="128"/>
    </row>
    <row r="150" spans="4:9" s="120" customFormat="1" ht="18.75">
      <c r="D150" s="128"/>
      <c r="E150" s="128"/>
      <c r="F150" s="128"/>
      <c r="G150" s="128"/>
      <c r="H150" s="128"/>
      <c r="I150" s="128"/>
    </row>
    <row r="151" spans="4:9" s="120" customFormat="1" ht="18.75">
      <c r="D151" s="128"/>
      <c r="E151" s="128"/>
      <c r="F151" s="128"/>
      <c r="G151" s="128"/>
      <c r="H151" s="128"/>
      <c r="I151" s="128"/>
    </row>
    <row r="152" spans="4:9" s="120" customFormat="1" ht="18.75">
      <c r="D152" s="128"/>
      <c r="E152" s="128"/>
      <c r="F152" s="128"/>
      <c r="G152" s="128"/>
      <c r="H152" s="128"/>
      <c r="I152" s="128"/>
    </row>
    <row r="153" spans="4:9" s="120" customFormat="1" ht="18.75">
      <c r="D153" s="128"/>
      <c r="E153" s="128"/>
      <c r="F153" s="128"/>
      <c r="G153" s="128"/>
      <c r="H153" s="128"/>
      <c r="I153" s="128"/>
    </row>
    <row r="154" spans="4:9" s="120" customFormat="1" ht="18.75">
      <c r="D154" s="128"/>
      <c r="E154" s="128"/>
      <c r="F154" s="128"/>
      <c r="G154" s="128"/>
      <c r="H154" s="128"/>
      <c r="I154" s="128"/>
    </row>
    <row r="155" spans="4:9" s="120" customFormat="1" ht="18.75">
      <c r="D155" s="128"/>
      <c r="E155" s="128"/>
      <c r="F155" s="128"/>
      <c r="G155" s="128"/>
      <c r="H155" s="128"/>
      <c r="I155" s="128"/>
    </row>
    <row r="156" spans="4:9" s="120" customFormat="1" ht="18.75">
      <c r="D156" s="128"/>
      <c r="E156" s="128"/>
      <c r="F156" s="128"/>
      <c r="G156" s="128"/>
      <c r="H156" s="128"/>
      <c r="I156" s="128"/>
    </row>
    <row r="157" spans="4:9" s="120" customFormat="1" ht="18.75">
      <c r="D157" s="128"/>
      <c r="E157" s="128"/>
      <c r="F157" s="128"/>
      <c r="G157" s="128"/>
      <c r="H157" s="128"/>
      <c r="I157" s="128"/>
    </row>
    <row r="158" spans="4:9" s="120" customFormat="1" ht="18.75">
      <c r="D158" s="128"/>
      <c r="E158" s="128"/>
      <c r="F158" s="128"/>
      <c r="G158" s="128"/>
      <c r="H158" s="128"/>
      <c r="I158" s="128"/>
    </row>
    <row r="159" spans="4:9" s="120" customFormat="1" ht="18.75">
      <c r="D159" s="128"/>
      <c r="E159" s="128"/>
      <c r="F159" s="128"/>
      <c r="G159" s="128"/>
      <c r="H159" s="128"/>
      <c r="I159" s="128"/>
    </row>
    <row r="160" spans="4:9" s="120" customFormat="1" ht="18.75">
      <c r="D160" s="128"/>
      <c r="E160" s="128"/>
      <c r="F160" s="128"/>
      <c r="G160" s="128"/>
      <c r="H160" s="128"/>
      <c r="I160" s="128"/>
    </row>
    <row r="161" spans="4:9" s="120" customFormat="1" ht="18.75">
      <c r="D161" s="128"/>
      <c r="E161" s="128"/>
      <c r="F161" s="128"/>
      <c r="G161" s="128"/>
      <c r="H161" s="128"/>
      <c r="I161" s="128"/>
    </row>
    <row r="162" spans="4:9" s="120" customFormat="1" ht="18.75">
      <c r="D162" s="128"/>
      <c r="E162" s="128"/>
      <c r="F162" s="128"/>
      <c r="G162" s="128"/>
      <c r="H162" s="128"/>
      <c r="I162" s="128"/>
    </row>
    <row r="163" spans="4:9" s="120" customFormat="1" ht="18.75">
      <c r="D163" s="128"/>
      <c r="E163" s="128"/>
      <c r="F163" s="128"/>
      <c r="G163" s="128"/>
      <c r="H163" s="128"/>
      <c r="I163" s="128"/>
    </row>
    <row r="164" spans="4:9" s="120" customFormat="1" ht="18.75">
      <c r="D164" s="128"/>
      <c r="E164" s="128"/>
      <c r="F164" s="128"/>
      <c r="G164" s="128"/>
      <c r="H164" s="128"/>
      <c r="I164" s="128"/>
    </row>
    <row r="165" spans="4:9" s="120" customFormat="1" ht="18.75">
      <c r="D165" s="128"/>
      <c r="E165" s="128"/>
      <c r="F165" s="128"/>
      <c r="G165" s="128"/>
      <c r="H165" s="128"/>
      <c r="I165" s="128"/>
    </row>
    <row r="166" spans="4:9" s="120" customFormat="1" ht="18.75">
      <c r="D166" s="128"/>
      <c r="E166" s="128"/>
      <c r="F166" s="128"/>
      <c r="G166" s="128"/>
      <c r="H166" s="128"/>
      <c r="I166" s="128"/>
    </row>
    <row r="167" spans="4:9" s="120" customFormat="1" ht="18.75">
      <c r="D167" s="128"/>
      <c r="E167" s="128"/>
      <c r="F167" s="128"/>
      <c r="G167" s="128"/>
      <c r="H167" s="128"/>
      <c r="I167" s="128"/>
    </row>
    <row r="168" spans="4:9" s="120" customFormat="1" ht="18.75">
      <c r="D168" s="128"/>
      <c r="E168" s="128"/>
      <c r="F168" s="128"/>
      <c r="G168" s="128"/>
      <c r="H168" s="128"/>
      <c r="I168" s="128"/>
    </row>
    <row r="169" spans="4:9" s="120" customFormat="1" ht="18.75">
      <c r="D169" s="128"/>
      <c r="E169" s="128"/>
      <c r="F169" s="128"/>
      <c r="G169" s="128"/>
      <c r="H169" s="128"/>
      <c r="I169" s="128"/>
    </row>
    <row r="170" spans="4:9" s="120" customFormat="1" ht="18.75">
      <c r="D170" s="128"/>
      <c r="E170" s="128"/>
      <c r="F170" s="128"/>
      <c r="G170" s="128"/>
      <c r="H170" s="128"/>
      <c r="I170" s="128"/>
    </row>
    <row r="171" spans="4:9" s="120" customFormat="1" ht="18.75">
      <c r="D171" s="128"/>
      <c r="E171" s="128"/>
      <c r="F171" s="128"/>
      <c r="G171" s="128"/>
      <c r="H171" s="128"/>
      <c r="I171" s="128"/>
    </row>
    <row r="172" spans="4:9" s="120" customFormat="1" ht="18.75">
      <c r="D172" s="128"/>
      <c r="E172" s="128"/>
      <c r="F172" s="128"/>
      <c r="G172" s="128"/>
      <c r="H172" s="128"/>
      <c r="I172" s="128"/>
    </row>
    <row r="173" spans="4:9" s="120" customFormat="1" ht="18.75">
      <c r="D173" s="128"/>
      <c r="E173" s="128"/>
      <c r="F173" s="128"/>
      <c r="G173" s="128"/>
      <c r="H173" s="128"/>
      <c r="I173" s="128"/>
    </row>
    <row r="174" spans="4:9" s="120" customFormat="1" ht="18.75">
      <c r="D174" s="128"/>
      <c r="E174" s="128"/>
      <c r="F174" s="128"/>
      <c r="G174" s="128"/>
      <c r="H174" s="128"/>
      <c r="I174" s="128"/>
    </row>
    <row r="175" spans="4:9" s="120" customFormat="1" ht="18.75">
      <c r="D175" s="128"/>
      <c r="E175" s="128"/>
      <c r="F175" s="128"/>
      <c r="G175" s="128"/>
      <c r="H175" s="128"/>
      <c r="I175" s="128"/>
    </row>
    <row r="176" spans="4:9" s="120" customFormat="1" ht="18.75">
      <c r="D176" s="128"/>
      <c r="E176" s="128"/>
      <c r="F176" s="128"/>
      <c r="G176" s="128"/>
      <c r="H176" s="128"/>
      <c r="I176" s="128"/>
    </row>
    <row r="177" spans="4:9" s="120" customFormat="1" ht="18.75">
      <c r="D177" s="128"/>
      <c r="E177" s="128"/>
      <c r="F177" s="128"/>
      <c r="G177" s="128"/>
      <c r="H177" s="128"/>
      <c r="I177" s="128"/>
    </row>
    <row r="178" spans="4:9" s="120" customFormat="1" ht="18.75">
      <c r="D178" s="128"/>
      <c r="E178" s="128"/>
      <c r="F178" s="128"/>
      <c r="G178" s="128"/>
      <c r="H178" s="128"/>
      <c r="I178" s="128"/>
    </row>
    <row r="179" spans="4:9" s="120" customFormat="1" ht="18.75">
      <c r="D179" s="128"/>
      <c r="E179" s="128"/>
      <c r="F179" s="128"/>
      <c r="G179" s="128"/>
      <c r="H179" s="128"/>
      <c r="I179" s="128"/>
    </row>
    <row r="180" spans="4:9" s="120" customFormat="1" ht="18.75">
      <c r="D180" s="128"/>
      <c r="E180" s="128"/>
      <c r="F180" s="128"/>
      <c r="G180" s="128"/>
      <c r="H180" s="128"/>
      <c r="I180" s="128"/>
    </row>
    <row r="181" spans="4:9" s="120" customFormat="1" ht="18.75">
      <c r="D181" s="128"/>
      <c r="E181" s="128"/>
      <c r="F181" s="128"/>
      <c r="G181" s="128"/>
      <c r="H181" s="128"/>
      <c r="I181" s="128"/>
    </row>
    <row r="182" spans="4:9" s="120" customFormat="1" ht="18.75">
      <c r="D182" s="128"/>
      <c r="E182" s="128"/>
      <c r="F182" s="128"/>
      <c r="G182" s="128"/>
      <c r="H182" s="128"/>
      <c r="I182" s="128"/>
    </row>
    <row r="183" spans="4:9" s="120" customFormat="1" ht="18.75">
      <c r="D183" s="128"/>
      <c r="E183" s="128"/>
      <c r="F183" s="128"/>
      <c r="G183" s="128"/>
      <c r="H183" s="128"/>
      <c r="I183" s="128"/>
    </row>
    <row r="184" spans="4:9" s="120" customFormat="1" ht="18.75">
      <c r="D184" s="128"/>
      <c r="E184" s="128"/>
      <c r="F184" s="128"/>
      <c r="G184" s="128"/>
      <c r="H184" s="128"/>
      <c r="I184" s="128"/>
    </row>
    <row r="185" spans="4:9" s="120" customFormat="1" ht="18.75">
      <c r="D185" s="128"/>
      <c r="E185" s="128"/>
      <c r="F185" s="128"/>
      <c r="G185" s="128"/>
      <c r="H185" s="128"/>
      <c r="I185" s="128"/>
    </row>
    <row r="186" spans="4:9" s="120" customFormat="1" ht="18.75">
      <c r="D186" s="128"/>
      <c r="E186" s="128"/>
      <c r="F186" s="128"/>
      <c r="G186" s="128"/>
      <c r="H186" s="128"/>
      <c r="I186" s="128"/>
    </row>
    <row r="187" spans="4:9" s="120" customFormat="1" ht="18.75">
      <c r="D187" s="128"/>
      <c r="E187" s="128"/>
      <c r="F187" s="128"/>
      <c r="G187" s="128"/>
      <c r="H187" s="128"/>
      <c r="I187" s="128"/>
    </row>
    <row r="188" spans="4:9" s="120" customFormat="1" ht="18.75">
      <c r="D188" s="128"/>
      <c r="E188" s="128"/>
      <c r="F188" s="128"/>
      <c r="G188" s="128"/>
      <c r="H188" s="128"/>
      <c r="I188" s="128"/>
    </row>
    <row r="189" spans="4:9" s="120" customFormat="1" ht="18.75">
      <c r="D189" s="128"/>
      <c r="E189" s="128"/>
      <c r="F189" s="128"/>
      <c r="G189" s="128"/>
      <c r="H189" s="128"/>
      <c r="I189" s="128"/>
    </row>
    <row r="190" spans="4:9" s="120" customFormat="1" ht="18.75">
      <c r="D190" s="128"/>
      <c r="E190" s="128"/>
      <c r="F190" s="128"/>
      <c r="G190" s="128"/>
      <c r="H190" s="128"/>
      <c r="I190" s="128"/>
    </row>
    <row r="191" spans="4:9" s="120" customFormat="1" ht="18.75">
      <c r="D191" s="128"/>
      <c r="E191" s="128"/>
      <c r="F191" s="128"/>
      <c r="G191" s="128"/>
      <c r="H191" s="128"/>
      <c r="I191" s="128"/>
    </row>
    <row r="192" spans="4:9" s="120" customFormat="1" ht="18.75">
      <c r="D192" s="128"/>
      <c r="E192" s="128"/>
      <c r="F192" s="128"/>
      <c r="G192" s="128"/>
      <c r="H192" s="128"/>
      <c r="I192" s="128"/>
    </row>
    <row r="193" spans="4:9" s="120" customFormat="1" ht="18.75">
      <c r="D193" s="128"/>
      <c r="E193" s="128"/>
      <c r="F193" s="128"/>
      <c r="G193" s="128"/>
      <c r="H193" s="128"/>
      <c r="I193" s="128"/>
    </row>
    <row r="194" spans="4:9" s="120" customFormat="1" ht="18.75">
      <c r="D194" s="128"/>
      <c r="E194" s="128"/>
      <c r="F194" s="128"/>
      <c r="G194" s="128"/>
      <c r="H194" s="128"/>
      <c r="I194" s="128"/>
    </row>
    <row r="195" spans="4:9" s="120" customFormat="1" ht="18.75">
      <c r="D195" s="128"/>
      <c r="E195" s="128"/>
      <c r="F195" s="128"/>
      <c r="G195" s="128"/>
      <c r="H195" s="128"/>
      <c r="I195" s="128"/>
    </row>
    <row r="196" spans="4:9" s="120" customFormat="1" ht="18.75">
      <c r="D196" s="128"/>
      <c r="E196" s="128"/>
      <c r="F196" s="128"/>
      <c r="G196" s="128"/>
      <c r="H196" s="128"/>
      <c r="I196" s="128"/>
    </row>
    <row r="197" spans="4:9" s="120" customFormat="1" ht="18.75">
      <c r="D197" s="128"/>
      <c r="E197" s="128"/>
      <c r="F197" s="128"/>
      <c r="G197" s="128"/>
      <c r="H197" s="128"/>
      <c r="I197" s="128"/>
    </row>
    <row r="198" spans="4:9" s="120" customFormat="1" ht="18.75">
      <c r="D198" s="128"/>
      <c r="E198" s="128"/>
      <c r="F198" s="128"/>
      <c r="G198" s="128"/>
      <c r="H198" s="128"/>
      <c r="I198" s="128"/>
    </row>
    <row r="199" spans="4:9" s="120" customFormat="1" ht="18.75">
      <c r="D199" s="128"/>
      <c r="E199" s="128"/>
      <c r="F199" s="128"/>
      <c r="G199" s="128"/>
      <c r="H199" s="128"/>
      <c r="I199" s="128"/>
    </row>
    <row r="200" spans="4:9" s="120" customFormat="1" ht="18.75">
      <c r="D200" s="128"/>
      <c r="E200" s="128"/>
      <c r="F200" s="128"/>
      <c r="G200" s="128"/>
      <c r="H200" s="128"/>
      <c r="I200" s="128"/>
    </row>
    <row r="201" spans="4:9" s="120" customFormat="1" ht="18.75">
      <c r="D201" s="128"/>
      <c r="E201" s="128"/>
      <c r="F201" s="128"/>
      <c r="G201" s="128"/>
      <c r="H201" s="128"/>
      <c r="I201" s="128"/>
    </row>
    <row r="202" spans="4:9" s="120" customFormat="1" ht="18.75">
      <c r="D202" s="128"/>
      <c r="E202" s="128"/>
      <c r="F202" s="128"/>
      <c r="G202" s="128"/>
      <c r="H202" s="128"/>
      <c r="I202" s="128"/>
    </row>
    <row r="203" spans="4:9" s="120" customFormat="1" ht="18.75">
      <c r="D203" s="128"/>
      <c r="E203" s="128"/>
      <c r="F203" s="128"/>
      <c r="G203" s="128"/>
      <c r="H203" s="128"/>
      <c r="I203" s="128"/>
    </row>
    <row r="204" spans="4:9" s="120" customFormat="1" ht="18.75">
      <c r="D204" s="128"/>
      <c r="E204" s="128"/>
      <c r="F204" s="128"/>
      <c r="G204" s="128"/>
      <c r="H204" s="128"/>
      <c r="I204" s="128"/>
    </row>
    <row r="205" spans="4:9" s="120" customFormat="1" ht="18.75">
      <c r="D205" s="128"/>
      <c r="E205" s="128"/>
      <c r="F205" s="128"/>
      <c r="G205" s="128"/>
      <c r="H205" s="128"/>
      <c r="I205" s="128"/>
    </row>
    <row r="206" spans="4:9" s="120" customFormat="1" ht="18.75">
      <c r="D206" s="128"/>
      <c r="E206" s="128"/>
      <c r="F206" s="128"/>
      <c r="G206" s="128"/>
      <c r="H206" s="128"/>
      <c r="I206" s="128"/>
    </row>
    <row r="207" spans="4:9" s="120" customFormat="1" ht="18.75">
      <c r="D207" s="128"/>
      <c r="E207" s="128"/>
      <c r="F207" s="128"/>
      <c r="G207" s="128"/>
      <c r="H207" s="128"/>
      <c r="I207" s="128"/>
    </row>
    <row r="208" spans="4:9" s="120" customFormat="1" ht="18.75">
      <c r="D208" s="128"/>
      <c r="E208" s="128"/>
      <c r="F208" s="128"/>
      <c r="G208" s="128"/>
      <c r="H208" s="128"/>
      <c r="I208" s="128"/>
    </row>
    <row r="209" spans="4:9" s="120" customFormat="1" ht="18.75">
      <c r="D209" s="128"/>
      <c r="E209" s="128"/>
      <c r="F209" s="128"/>
      <c r="G209" s="128"/>
      <c r="H209" s="128"/>
      <c r="I209" s="128"/>
    </row>
    <row r="210" spans="4:9" s="120" customFormat="1" ht="18.75">
      <c r="D210" s="128"/>
      <c r="E210" s="128"/>
      <c r="F210" s="128"/>
      <c r="G210" s="128"/>
      <c r="H210" s="128"/>
      <c r="I210" s="128"/>
    </row>
    <row r="211" spans="4:9" s="120" customFormat="1" ht="18.75">
      <c r="D211" s="128"/>
      <c r="E211" s="128"/>
      <c r="F211" s="128"/>
      <c r="G211" s="128"/>
      <c r="H211" s="128"/>
      <c r="I211" s="128"/>
    </row>
    <row r="212" spans="4:9" s="120" customFormat="1" ht="18.75">
      <c r="D212" s="128"/>
      <c r="E212" s="128"/>
      <c r="F212" s="128"/>
      <c r="G212" s="128"/>
      <c r="H212" s="128"/>
      <c r="I212" s="128"/>
    </row>
    <row r="213" spans="4:9" s="120" customFormat="1" ht="18.75">
      <c r="D213" s="128"/>
      <c r="E213" s="128"/>
      <c r="F213" s="128"/>
      <c r="G213" s="128"/>
      <c r="H213" s="128"/>
      <c r="I213" s="128"/>
    </row>
    <row r="214" spans="4:9" s="120" customFormat="1" ht="18.75">
      <c r="D214" s="128"/>
      <c r="E214" s="128"/>
      <c r="F214" s="128"/>
      <c r="G214" s="128"/>
      <c r="H214" s="128"/>
      <c r="I214" s="128"/>
    </row>
    <row r="215" spans="4:9" s="120" customFormat="1" ht="18.75">
      <c r="D215" s="128"/>
      <c r="E215" s="128"/>
      <c r="F215" s="128"/>
      <c r="G215" s="128"/>
      <c r="H215" s="128"/>
      <c r="I215" s="128"/>
    </row>
    <row r="216" spans="4:9" s="120" customFormat="1" ht="18.75">
      <c r="D216" s="128"/>
      <c r="E216" s="128"/>
      <c r="F216" s="128"/>
      <c r="G216" s="128"/>
      <c r="H216" s="128"/>
      <c r="I216" s="128"/>
    </row>
    <row r="217" spans="4:9" s="120" customFormat="1" ht="18.75">
      <c r="D217" s="128"/>
      <c r="E217" s="128"/>
      <c r="F217" s="128"/>
      <c r="G217" s="128"/>
      <c r="H217" s="128"/>
      <c r="I217" s="128"/>
    </row>
    <row r="218" spans="4:9" s="120" customFormat="1" ht="18.75">
      <c r="D218" s="128"/>
      <c r="E218" s="128"/>
      <c r="F218" s="128"/>
      <c r="G218" s="128"/>
      <c r="H218" s="128"/>
      <c r="I218" s="128"/>
    </row>
    <row r="219" spans="4:9" s="120" customFormat="1" ht="18.75">
      <c r="D219" s="128"/>
      <c r="E219" s="128"/>
      <c r="F219" s="128"/>
      <c r="G219" s="128"/>
      <c r="H219" s="128"/>
      <c r="I219" s="128"/>
    </row>
    <row r="220" spans="4:9" s="120" customFormat="1" ht="18.75">
      <c r="D220" s="128"/>
      <c r="E220" s="128"/>
      <c r="F220" s="128"/>
      <c r="G220" s="128"/>
      <c r="H220" s="128"/>
      <c r="I220" s="128"/>
    </row>
    <row r="221" spans="4:9" s="120" customFormat="1" ht="18.75">
      <c r="D221" s="128"/>
      <c r="E221" s="128"/>
      <c r="F221" s="128"/>
      <c r="G221" s="128"/>
      <c r="H221" s="128"/>
      <c r="I221" s="128"/>
    </row>
    <row r="222" spans="4:9" s="120" customFormat="1" ht="18.75">
      <c r="D222" s="128"/>
      <c r="E222" s="128"/>
      <c r="F222" s="128"/>
      <c r="G222" s="128"/>
      <c r="H222" s="128"/>
      <c r="I222" s="128"/>
    </row>
    <row r="223" spans="4:9" s="120" customFormat="1" ht="18.75">
      <c r="D223" s="128"/>
      <c r="E223" s="128"/>
      <c r="F223" s="128"/>
      <c r="G223" s="128"/>
      <c r="H223" s="128"/>
      <c r="I223" s="128"/>
    </row>
    <row r="224" spans="4:9" s="120" customFormat="1" ht="18.75">
      <c r="D224" s="128"/>
      <c r="E224" s="128"/>
      <c r="F224" s="128"/>
      <c r="G224" s="128"/>
      <c r="H224" s="128"/>
      <c r="I224" s="128"/>
    </row>
    <row r="225" spans="4:9" s="120" customFormat="1" ht="18.75">
      <c r="D225" s="128"/>
      <c r="E225" s="128"/>
      <c r="F225" s="128"/>
      <c r="G225" s="128"/>
      <c r="H225" s="128"/>
      <c r="I225" s="128"/>
    </row>
    <row r="226" spans="4:9" s="120" customFormat="1" ht="18.75">
      <c r="D226" s="128"/>
      <c r="E226" s="128"/>
      <c r="F226" s="128"/>
      <c r="G226" s="128"/>
      <c r="H226" s="128"/>
      <c r="I226" s="128"/>
    </row>
    <row r="227" spans="4:9" s="120" customFormat="1" ht="18.75">
      <c r="D227" s="128"/>
      <c r="E227" s="128"/>
      <c r="F227" s="128"/>
      <c r="G227" s="128"/>
      <c r="H227" s="128"/>
      <c r="I227" s="128"/>
    </row>
    <row r="228" spans="4:9" s="120" customFormat="1" ht="18.75">
      <c r="D228" s="128"/>
      <c r="E228" s="128"/>
      <c r="F228" s="128"/>
      <c r="G228" s="128"/>
      <c r="H228" s="128"/>
      <c r="I228" s="128"/>
    </row>
    <row r="229" spans="4:9" s="120" customFormat="1" ht="18.75">
      <c r="D229" s="128"/>
      <c r="E229" s="128"/>
      <c r="F229" s="128"/>
      <c r="G229" s="128"/>
      <c r="H229" s="128"/>
      <c r="I229" s="128"/>
    </row>
    <row r="230" spans="4:9" s="120" customFormat="1" ht="18.75">
      <c r="D230" s="128"/>
      <c r="E230" s="128"/>
      <c r="F230" s="128"/>
      <c r="G230" s="128"/>
      <c r="H230" s="128"/>
      <c r="I230" s="128"/>
    </row>
    <row r="231" spans="4:9" s="120" customFormat="1" ht="18.75">
      <c r="D231" s="128"/>
      <c r="E231" s="128"/>
      <c r="F231" s="128"/>
      <c r="G231" s="128"/>
      <c r="H231" s="128"/>
      <c r="I231" s="128"/>
    </row>
    <row r="232" spans="4:9" s="120" customFormat="1" ht="18.75">
      <c r="D232" s="128"/>
      <c r="E232" s="128"/>
      <c r="F232" s="128"/>
      <c r="G232" s="128"/>
      <c r="H232" s="128"/>
      <c r="I232" s="128"/>
    </row>
    <row r="233" spans="4:9" s="120" customFormat="1" ht="18.75">
      <c r="D233" s="128"/>
      <c r="E233" s="128"/>
      <c r="F233" s="128"/>
      <c r="G233" s="128"/>
      <c r="H233" s="128"/>
      <c r="I233" s="128"/>
    </row>
    <row r="234" spans="4:9" s="120" customFormat="1" ht="18.75">
      <c r="D234" s="128"/>
      <c r="E234" s="128"/>
      <c r="F234" s="128"/>
      <c r="G234" s="128"/>
      <c r="H234" s="128"/>
      <c r="I234" s="128"/>
    </row>
    <row r="235" spans="4:9" s="120" customFormat="1" ht="18.75">
      <c r="D235" s="128"/>
      <c r="E235" s="128"/>
      <c r="F235" s="128"/>
      <c r="G235" s="128"/>
      <c r="H235" s="128"/>
      <c r="I235" s="128"/>
    </row>
    <row r="236" spans="4:9" s="120" customFormat="1" ht="18.75">
      <c r="D236" s="128"/>
      <c r="E236" s="128"/>
      <c r="F236" s="128"/>
      <c r="G236" s="128"/>
      <c r="H236" s="128"/>
      <c r="I236" s="128"/>
    </row>
    <row r="237" spans="4:9" s="120" customFormat="1" ht="18.75">
      <c r="D237" s="128"/>
      <c r="E237" s="128"/>
      <c r="F237" s="128"/>
      <c r="G237" s="128"/>
      <c r="H237" s="128"/>
      <c r="I237" s="128"/>
    </row>
    <row r="238" spans="4:9" s="120" customFormat="1" ht="18.75">
      <c r="D238" s="128"/>
      <c r="E238" s="128"/>
      <c r="F238" s="128"/>
      <c r="G238" s="128"/>
      <c r="H238" s="128"/>
      <c r="I238" s="128"/>
    </row>
    <row r="239" spans="4:9" s="120" customFormat="1" ht="18.75">
      <c r="D239" s="128"/>
      <c r="E239" s="128"/>
      <c r="F239" s="128"/>
      <c r="G239" s="128"/>
      <c r="H239" s="128"/>
      <c r="I239" s="128"/>
    </row>
    <row r="240" spans="4:9" s="120" customFormat="1" ht="18.75">
      <c r="D240" s="128"/>
      <c r="E240" s="128"/>
      <c r="F240" s="128"/>
      <c r="G240" s="128"/>
      <c r="H240" s="128"/>
      <c r="I240" s="128"/>
    </row>
    <row r="241" spans="4:9" s="120" customFormat="1" ht="18.75">
      <c r="D241" s="128"/>
      <c r="E241" s="128"/>
      <c r="F241" s="128"/>
      <c r="G241" s="128"/>
      <c r="H241" s="128"/>
      <c r="I241" s="128"/>
    </row>
    <row r="242" spans="4:9" s="120" customFormat="1" ht="18.75">
      <c r="D242" s="128"/>
      <c r="E242" s="128"/>
      <c r="F242" s="128"/>
      <c r="G242" s="128"/>
      <c r="H242" s="128"/>
      <c r="I242" s="128"/>
    </row>
    <row r="243" spans="4:9" s="120" customFormat="1" ht="18.75">
      <c r="D243" s="128"/>
      <c r="E243" s="128"/>
      <c r="F243" s="128"/>
      <c r="G243" s="128"/>
      <c r="H243" s="128"/>
      <c r="I243" s="128"/>
    </row>
    <row r="244" spans="4:9" s="120" customFormat="1" ht="18.75">
      <c r="D244" s="128"/>
      <c r="E244" s="128"/>
      <c r="F244" s="128"/>
      <c r="G244" s="128"/>
      <c r="H244" s="128"/>
      <c r="I244" s="128"/>
    </row>
    <row r="245" spans="4:9" s="120" customFormat="1" ht="18.75">
      <c r="D245" s="128"/>
      <c r="E245" s="128"/>
      <c r="F245" s="128"/>
      <c r="G245" s="128"/>
      <c r="H245" s="128"/>
      <c r="I245" s="128"/>
    </row>
    <row r="246" spans="4:9" s="120" customFormat="1" ht="18.75">
      <c r="D246" s="128"/>
      <c r="E246" s="128"/>
      <c r="F246" s="128"/>
      <c r="G246" s="128"/>
      <c r="H246" s="128"/>
      <c r="I246" s="128"/>
    </row>
    <row r="247" spans="4:9" s="120" customFormat="1" ht="18.75">
      <c r="D247" s="128"/>
      <c r="E247" s="128"/>
      <c r="F247" s="128"/>
      <c r="G247" s="128"/>
      <c r="H247" s="128"/>
      <c r="I247" s="128"/>
    </row>
    <row r="248" spans="4:9" s="120" customFormat="1" ht="18.75">
      <c r="D248" s="128"/>
      <c r="E248" s="128"/>
      <c r="F248" s="128"/>
      <c r="G248" s="128"/>
      <c r="H248" s="128"/>
      <c r="I248" s="128"/>
    </row>
    <row r="249" spans="4:9" s="120" customFormat="1" ht="18.75">
      <c r="D249" s="128"/>
      <c r="E249" s="128"/>
      <c r="F249" s="128"/>
      <c r="G249" s="128"/>
      <c r="H249" s="128"/>
      <c r="I249" s="128"/>
    </row>
    <row r="250" spans="4:9" s="120" customFormat="1" ht="18.75">
      <c r="D250" s="128"/>
      <c r="E250" s="128"/>
      <c r="F250" s="128"/>
      <c r="G250" s="128"/>
      <c r="H250" s="128"/>
      <c r="I250" s="128"/>
    </row>
    <row r="251" spans="4:9" s="120" customFormat="1" ht="18.75">
      <c r="D251" s="128"/>
      <c r="E251" s="128"/>
      <c r="F251" s="128"/>
      <c r="G251" s="128"/>
      <c r="H251" s="128"/>
      <c r="I251" s="128"/>
    </row>
    <row r="252" spans="4:9" s="120" customFormat="1" ht="18.75">
      <c r="D252" s="128"/>
      <c r="E252" s="128"/>
      <c r="F252" s="128"/>
      <c r="G252" s="128"/>
      <c r="H252" s="128"/>
      <c r="I252" s="128"/>
    </row>
    <row r="253" spans="4:9" s="120" customFormat="1" ht="18.75">
      <c r="D253" s="128"/>
      <c r="E253" s="128"/>
      <c r="F253" s="128"/>
      <c r="G253" s="128"/>
      <c r="H253" s="128"/>
      <c r="I253" s="128"/>
    </row>
    <row r="254" spans="4:9" s="120" customFormat="1" ht="18.75">
      <c r="D254" s="128"/>
      <c r="E254" s="128"/>
      <c r="F254" s="128"/>
      <c r="G254" s="128"/>
      <c r="H254" s="128"/>
      <c r="I254" s="128"/>
    </row>
    <row r="255" spans="4:9" s="120" customFormat="1" ht="18.75">
      <c r="D255" s="128"/>
      <c r="E255" s="128"/>
      <c r="F255" s="128"/>
      <c r="G255" s="128"/>
      <c r="H255" s="128"/>
      <c r="I255" s="128"/>
    </row>
    <row r="256" spans="4:9" s="120" customFormat="1" ht="18.75">
      <c r="D256" s="128"/>
      <c r="E256" s="128"/>
      <c r="F256" s="128"/>
      <c r="G256" s="128"/>
      <c r="H256" s="128"/>
      <c r="I256" s="128"/>
    </row>
    <row r="257" spans="4:9" s="120" customFormat="1" ht="18.75">
      <c r="D257" s="128"/>
      <c r="E257" s="128"/>
      <c r="F257" s="128"/>
      <c r="G257" s="128"/>
      <c r="H257" s="128"/>
      <c r="I257" s="128"/>
    </row>
    <row r="258" spans="4:9" s="120" customFormat="1" ht="18.75">
      <c r="D258" s="128"/>
      <c r="E258" s="128"/>
      <c r="F258" s="128"/>
      <c r="G258" s="128"/>
      <c r="H258" s="128"/>
      <c r="I258" s="128"/>
    </row>
    <row r="259" spans="4:9" s="120" customFormat="1" ht="18.75">
      <c r="D259" s="128"/>
      <c r="E259" s="128"/>
      <c r="F259" s="128"/>
      <c r="G259" s="128"/>
      <c r="H259" s="128"/>
      <c r="I259" s="128"/>
    </row>
    <row r="260" spans="4:9" s="120" customFormat="1" ht="18.75">
      <c r="D260" s="128"/>
      <c r="E260" s="128"/>
      <c r="F260" s="128"/>
      <c r="G260" s="128"/>
      <c r="H260" s="128"/>
      <c r="I260" s="128"/>
    </row>
    <row r="261" spans="4:9" s="120" customFormat="1" ht="18.75">
      <c r="D261" s="128"/>
      <c r="E261" s="128"/>
      <c r="F261" s="128"/>
      <c r="G261" s="128"/>
      <c r="H261" s="128"/>
      <c r="I261" s="128"/>
    </row>
    <row r="262" spans="4:9" s="120" customFormat="1" ht="18.75">
      <c r="D262" s="128"/>
      <c r="E262" s="128"/>
      <c r="F262" s="128"/>
      <c r="G262" s="128"/>
      <c r="H262" s="128"/>
      <c r="I262" s="128"/>
    </row>
    <row r="263" spans="4:9" s="120" customFormat="1" ht="18.75">
      <c r="D263" s="128"/>
      <c r="E263" s="128"/>
      <c r="F263" s="128"/>
      <c r="G263" s="128"/>
      <c r="H263" s="128"/>
      <c r="I263" s="128"/>
    </row>
    <row r="264" spans="4:9" s="120" customFormat="1" ht="18.75">
      <c r="D264" s="128"/>
      <c r="E264" s="128"/>
      <c r="F264" s="128"/>
      <c r="G264" s="128"/>
      <c r="H264" s="128"/>
      <c r="I264" s="128"/>
    </row>
    <row r="265" spans="4:9" s="120" customFormat="1" ht="18.75">
      <c r="D265" s="128"/>
      <c r="E265" s="128"/>
      <c r="F265" s="128"/>
      <c r="G265" s="128"/>
      <c r="H265" s="128"/>
      <c r="I265" s="128"/>
    </row>
    <row r="266" spans="4:9" s="120" customFormat="1" ht="18.75">
      <c r="D266" s="128"/>
      <c r="E266" s="128"/>
      <c r="F266" s="128"/>
      <c r="G266" s="128"/>
      <c r="H266" s="128"/>
      <c r="I266" s="128"/>
    </row>
    <row r="267" spans="4:9" s="120" customFormat="1" ht="18.75">
      <c r="D267" s="128"/>
      <c r="E267" s="128"/>
      <c r="F267" s="128"/>
      <c r="G267" s="128"/>
      <c r="H267" s="128"/>
      <c r="I267" s="128"/>
    </row>
    <row r="268" spans="4:9" s="120" customFormat="1" ht="18.75">
      <c r="D268" s="128"/>
      <c r="E268" s="128"/>
      <c r="F268" s="128"/>
      <c r="G268" s="128"/>
      <c r="H268" s="128"/>
      <c r="I268" s="128"/>
    </row>
    <row r="269" spans="4:9" s="118" customFormat="1" ht="21.75">
      <c r="D269" s="126"/>
      <c r="E269" s="126"/>
      <c r="F269" s="126"/>
      <c r="G269" s="126"/>
      <c r="H269" s="126"/>
      <c r="I269" s="126"/>
    </row>
    <row r="270" spans="4:9" s="118" customFormat="1" ht="21.75">
      <c r="D270" s="126"/>
      <c r="E270" s="126"/>
      <c r="F270" s="126"/>
      <c r="G270" s="126"/>
      <c r="H270" s="126"/>
      <c r="I270" s="126"/>
    </row>
    <row r="271" spans="4:9" s="118" customFormat="1" ht="21.75">
      <c r="D271" s="126"/>
      <c r="E271" s="126"/>
      <c r="F271" s="126"/>
      <c r="G271" s="126"/>
      <c r="H271" s="126"/>
      <c r="I271" s="126"/>
    </row>
    <row r="272" spans="4:9" s="118" customFormat="1" ht="21.75">
      <c r="D272" s="126"/>
      <c r="E272" s="126"/>
      <c r="F272" s="126"/>
      <c r="G272" s="126"/>
      <c r="H272" s="126"/>
      <c r="I272" s="126"/>
    </row>
    <row r="273" spans="4:9" s="118" customFormat="1" ht="21.75">
      <c r="D273" s="126"/>
      <c r="E273" s="126"/>
      <c r="F273" s="126"/>
      <c r="G273" s="126"/>
      <c r="H273" s="126"/>
      <c r="I273" s="126"/>
    </row>
    <row r="274" spans="4:9" s="118" customFormat="1" ht="21.75">
      <c r="D274" s="126"/>
      <c r="E274" s="126"/>
      <c r="F274" s="126"/>
      <c r="G274" s="126"/>
      <c r="H274" s="126"/>
      <c r="I274" s="126"/>
    </row>
    <row r="275" spans="4:9" s="118" customFormat="1" ht="21.75">
      <c r="D275" s="126"/>
      <c r="E275" s="126"/>
      <c r="F275" s="126"/>
      <c r="G275" s="126"/>
      <c r="H275" s="126"/>
      <c r="I275" s="126"/>
    </row>
    <row r="276" spans="4:9" s="118" customFormat="1" ht="21.75">
      <c r="D276" s="126"/>
      <c r="E276" s="126"/>
      <c r="F276" s="126"/>
      <c r="G276" s="126"/>
      <c r="H276" s="126"/>
      <c r="I276" s="126"/>
    </row>
    <row r="277" spans="4:9" s="118" customFormat="1" ht="21.75">
      <c r="D277" s="126"/>
      <c r="E277" s="126"/>
      <c r="F277" s="126"/>
      <c r="G277" s="126"/>
      <c r="H277" s="126"/>
      <c r="I277" s="126"/>
    </row>
    <row r="278" spans="4:9" s="118" customFormat="1" ht="21.75">
      <c r="D278" s="126"/>
      <c r="E278" s="126"/>
      <c r="F278" s="126"/>
      <c r="G278" s="126"/>
      <c r="H278" s="126"/>
      <c r="I278" s="126"/>
    </row>
    <row r="279" spans="4:9" s="118" customFormat="1" ht="21.75">
      <c r="D279" s="126"/>
      <c r="E279" s="126"/>
      <c r="F279" s="126"/>
      <c r="G279" s="126"/>
      <c r="H279" s="126"/>
      <c r="I279" s="126"/>
    </row>
    <row r="280" spans="4:9" s="118" customFormat="1" ht="21.75">
      <c r="D280" s="126"/>
      <c r="E280" s="126"/>
      <c r="F280" s="126"/>
      <c r="G280" s="126"/>
      <c r="H280" s="126"/>
      <c r="I280" s="126"/>
    </row>
    <row r="281" spans="4:9" s="118" customFormat="1" ht="21.75">
      <c r="D281" s="126"/>
      <c r="E281" s="126"/>
      <c r="F281" s="126"/>
      <c r="G281" s="126"/>
      <c r="H281" s="126"/>
      <c r="I281" s="126"/>
    </row>
    <row r="282" spans="4:9" s="118" customFormat="1" ht="21.75">
      <c r="D282" s="126"/>
      <c r="E282" s="126"/>
      <c r="F282" s="126"/>
      <c r="G282" s="126"/>
      <c r="H282" s="126"/>
      <c r="I282" s="126"/>
    </row>
    <row r="283" spans="4:9" s="118" customFormat="1" ht="21.75">
      <c r="D283" s="126"/>
      <c r="E283" s="126"/>
      <c r="F283" s="126"/>
      <c r="G283" s="126"/>
      <c r="H283" s="126"/>
      <c r="I283" s="126"/>
    </row>
    <row r="284" spans="4:9" s="118" customFormat="1" ht="21.75">
      <c r="D284" s="126"/>
      <c r="E284" s="126"/>
      <c r="F284" s="126"/>
      <c r="G284" s="126"/>
      <c r="H284" s="126"/>
      <c r="I284" s="126"/>
    </row>
    <row r="285" spans="4:9" s="118" customFormat="1" ht="21.75">
      <c r="D285" s="126"/>
      <c r="E285" s="126"/>
      <c r="F285" s="126"/>
      <c r="G285" s="126"/>
      <c r="H285" s="126"/>
      <c r="I285" s="126"/>
    </row>
    <row r="286" spans="4:9" s="118" customFormat="1" ht="21.75">
      <c r="D286" s="126"/>
      <c r="E286" s="126"/>
      <c r="F286" s="126"/>
      <c r="G286" s="126"/>
      <c r="H286" s="126"/>
      <c r="I286" s="126"/>
    </row>
    <row r="287" spans="4:9" s="118" customFormat="1" ht="21.75">
      <c r="D287" s="126"/>
      <c r="E287" s="126"/>
      <c r="F287" s="126"/>
      <c r="G287" s="126"/>
      <c r="H287" s="126"/>
      <c r="I287" s="126"/>
    </row>
    <row r="288" spans="4:9" s="118" customFormat="1" ht="21.75">
      <c r="D288" s="126"/>
      <c r="E288" s="126"/>
      <c r="F288" s="126"/>
      <c r="G288" s="126"/>
      <c r="H288" s="126"/>
      <c r="I288" s="126"/>
    </row>
    <row r="289" spans="4:9" s="118" customFormat="1" ht="21.75">
      <c r="D289" s="126"/>
      <c r="E289" s="126"/>
      <c r="F289" s="126"/>
      <c r="G289" s="126"/>
      <c r="H289" s="126"/>
      <c r="I289" s="126"/>
    </row>
    <row r="290" spans="4:9" s="118" customFormat="1" ht="21.75">
      <c r="D290" s="126"/>
      <c r="E290" s="126"/>
      <c r="F290" s="126"/>
      <c r="G290" s="126"/>
      <c r="H290" s="126"/>
      <c r="I290" s="126"/>
    </row>
    <row r="291" spans="4:9" s="118" customFormat="1" ht="21.75">
      <c r="D291" s="126"/>
      <c r="E291" s="126"/>
      <c r="F291" s="126"/>
      <c r="G291" s="126"/>
      <c r="H291" s="126"/>
      <c r="I291" s="126"/>
    </row>
    <row r="292" spans="4:9" s="118" customFormat="1" ht="21.75">
      <c r="D292" s="126"/>
      <c r="E292" s="126"/>
      <c r="F292" s="126"/>
      <c r="G292" s="126"/>
      <c r="H292" s="126"/>
      <c r="I292" s="126"/>
    </row>
    <row r="293" spans="4:9" s="118" customFormat="1" ht="21.75">
      <c r="D293" s="126"/>
      <c r="E293" s="126"/>
      <c r="F293" s="126"/>
      <c r="G293" s="126"/>
      <c r="H293" s="126"/>
      <c r="I293" s="126"/>
    </row>
    <row r="294" spans="4:9" s="118" customFormat="1" ht="21.75">
      <c r="D294" s="126"/>
      <c r="E294" s="126"/>
      <c r="F294" s="126"/>
      <c r="G294" s="126"/>
      <c r="H294" s="126"/>
      <c r="I294" s="126"/>
    </row>
    <row r="295" spans="4:9" s="118" customFormat="1" ht="21.75">
      <c r="D295" s="126"/>
      <c r="E295" s="126"/>
      <c r="F295" s="126"/>
      <c r="G295" s="126"/>
      <c r="H295" s="126"/>
      <c r="I295" s="126"/>
    </row>
    <row r="296" spans="4:9" s="118" customFormat="1" ht="21.75">
      <c r="D296" s="126"/>
      <c r="E296" s="126"/>
      <c r="F296" s="126"/>
      <c r="G296" s="126"/>
      <c r="H296" s="126"/>
      <c r="I296" s="126"/>
    </row>
    <row r="297" spans="4:9" s="118" customFormat="1" ht="21.75">
      <c r="D297" s="126"/>
      <c r="E297" s="126"/>
      <c r="F297" s="126"/>
      <c r="G297" s="126"/>
      <c r="H297" s="126"/>
      <c r="I297" s="126"/>
    </row>
    <row r="298" spans="4:9" s="118" customFormat="1" ht="21.75">
      <c r="D298" s="126"/>
      <c r="E298" s="126"/>
      <c r="F298" s="126"/>
      <c r="G298" s="126"/>
      <c r="H298" s="126"/>
      <c r="I298" s="126"/>
    </row>
    <row r="299" spans="4:9" s="118" customFormat="1" ht="21.75">
      <c r="D299" s="126"/>
      <c r="E299" s="126"/>
      <c r="F299" s="126"/>
      <c r="G299" s="126"/>
      <c r="H299" s="126"/>
      <c r="I299" s="126"/>
    </row>
    <row r="300" spans="4:9" s="118" customFormat="1" ht="21.75">
      <c r="D300" s="126"/>
      <c r="E300" s="126"/>
      <c r="F300" s="126"/>
      <c r="G300" s="126"/>
      <c r="H300" s="126"/>
      <c r="I300" s="126"/>
    </row>
    <row r="301" spans="4:9" s="118" customFormat="1" ht="21.75">
      <c r="D301" s="126"/>
      <c r="E301" s="126"/>
      <c r="F301" s="126"/>
      <c r="G301" s="126"/>
      <c r="H301" s="126"/>
      <c r="I301" s="126"/>
    </row>
    <row r="302" spans="4:9" s="118" customFormat="1" ht="21.75">
      <c r="D302" s="126"/>
      <c r="E302" s="126"/>
      <c r="F302" s="126"/>
      <c r="G302" s="126"/>
      <c r="H302" s="126"/>
      <c r="I302" s="126"/>
    </row>
    <row r="303" spans="4:9" s="118" customFormat="1" ht="21.75">
      <c r="D303" s="126"/>
      <c r="E303" s="126"/>
      <c r="F303" s="126"/>
      <c r="G303" s="126"/>
      <c r="H303" s="126"/>
      <c r="I303" s="126"/>
    </row>
    <row r="304" spans="4:9" s="118" customFormat="1" ht="21.75">
      <c r="D304" s="126"/>
      <c r="E304" s="126"/>
      <c r="F304" s="126"/>
      <c r="G304" s="126"/>
      <c r="H304" s="126"/>
      <c r="I304" s="126"/>
    </row>
    <row r="305" spans="4:9" s="118" customFormat="1" ht="21.75">
      <c r="D305" s="126"/>
      <c r="E305" s="126"/>
      <c r="F305" s="126"/>
      <c r="G305" s="126"/>
      <c r="H305" s="126"/>
      <c r="I305" s="126"/>
    </row>
    <row r="306" spans="4:9" s="118" customFormat="1" ht="21.75">
      <c r="D306" s="126"/>
      <c r="E306" s="126"/>
      <c r="F306" s="126"/>
      <c r="G306" s="126"/>
      <c r="H306" s="126"/>
      <c r="I306" s="126"/>
    </row>
    <row r="307" spans="4:9" s="118" customFormat="1" ht="21.75">
      <c r="D307" s="126"/>
      <c r="E307" s="126"/>
      <c r="F307" s="126"/>
      <c r="G307" s="126"/>
      <c r="H307" s="126"/>
      <c r="I307" s="126"/>
    </row>
    <row r="308" spans="4:9" s="118" customFormat="1" ht="21.75">
      <c r="D308" s="126"/>
      <c r="E308" s="126"/>
      <c r="F308" s="126"/>
      <c r="G308" s="126"/>
      <c r="H308" s="126"/>
      <c r="I308" s="126"/>
    </row>
    <row r="309" spans="4:9" s="118" customFormat="1" ht="21.75">
      <c r="D309" s="126"/>
      <c r="E309" s="126"/>
      <c r="F309" s="126"/>
      <c r="G309" s="126"/>
      <c r="H309" s="126"/>
      <c r="I309" s="126"/>
    </row>
    <row r="310" spans="4:9" s="118" customFormat="1" ht="21.75">
      <c r="D310" s="126"/>
      <c r="E310" s="126"/>
      <c r="F310" s="126"/>
      <c r="G310" s="126"/>
      <c r="H310" s="126"/>
      <c r="I310" s="126"/>
    </row>
    <row r="311" spans="4:9" s="118" customFormat="1" ht="21.75">
      <c r="D311" s="126"/>
      <c r="E311" s="126"/>
      <c r="F311" s="126"/>
      <c r="G311" s="126"/>
      <c r="H311" s="126"/>
      <c r="I311" s="126"/>
    </row>
    <row r="312" spans="4:9" s="118" customFormat="1" ht="21.75">
      <c r="D312" s="126"/>
      <c r="E312" s="126"/>
      <c r="F312" s="126"/>
      <c r="G312" s="126"/>
      <c r="H312" s="126"/>
      <c r="I312" s="126"/>
    </row>
    <row r="313" spans="4:9" s="118" customFormat="1" ht="21.75">
      <c r="D313" s="126"/>
      <c r="E313" s="126"/>
      <c r="F313" s="126"/>
      <c r="G313" s="126"/>
      <c r="H313" s="126"/>
      <c r="I313" s="126"/>
    </row>
    <row r="314" spans="4:9" s="118" customFormat="1" ht="21.75">
      <c r="D314" s="126"/>
      <c r="E314" s="126"/>
      <c r="F314" s="126"/>
      <c r="G314" s="126"/>
      <c r="H314" s="126"/>
      <c r="I314" s="126"/>
    </row>
    <row r="315" spans="4:9" s="118" customFormat="1" ht="21.75">
      <c r="D315" s="126"/>
      <c r="E315" s="126"/>
      <c r="F315" s="126"/>
      <c r="G315" s="126"/>
      <c r="H315" s="126"/>
      <c r="I315" s="126"/>
    </row>
    <row r="316" spans="4:9" s="118" customFormat="1" ht="21.75">
      <c r="D316" s="126"/>
      <c r="E316" s="126"/>
      <c r="F316" s="126"/>
      <c r="G316" s="126"/>
      <c r="H316" s="126"/>
      <c r="I316" s="126"/>
    </row>
    <row r="317" spans="4:9" s="118" customFormat="1" ht="21.75">
      <c r="D317" s="126"/>
      <c r="E317" s="126"/>
      <c r="F317" s="126"/>
      <c r="G317" s="126"/>
      <c r="H317" s="126"/>
      <c r="I317" s="126"/>
    </row>
    <row r="318" spans="4:9" s="118" customFormat="1" ht="21.75">
      <c r="D318" s="126"/>
      <c r="E318" s="126"/>
      <c r="F318" s="126"/>
      <c r="G318" s="126"/>
      <c r="H318" s="126"/>
      <c r="I318" s="126"/>
    </row>
  </sheetData>
  <sheetProtection/>
  <mergeCells count="7">
    <mergeCell ref="D4:I4"/>
    <mergeCell ref="A4:A5"/>
    <mergeCell ref="B4:B5"/>
    <mergeCell ref="C4:C5"/>
    <mergeCell ref="J4:N4"/>
    <mergeCell ref="A1:N1"/>
    <mergeCell ref="A2:N2"/>
  </mergeCells>
  <printOptions/>
  <pageMargins left="0.31496062992125984" right="0.31496062992125984" top="0.5511811023622047" bottom="0.35433070866141736" header="0.31496062992125984" footer="0.31496062992125984"/>
  <pageSetup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0">
      <selection activeCell="A20" sqref="A20"/>
    </sheetView>
  </sheetViews>
  <sheetFormatPr defaultColWidth="9.140625" defaultRowHeight="15"/>
  <cols>
    <col min="1" max="1" width="14.8515625" style="0" customWidth="1"/>
    <col min="2" max="2" width="14.28125" style="0" customWidth="1"/>
    <col min="3" max="3" width="14.7109375" style="0" customWidth="1"/>
    <col min="4" max="4" width="18.421875" style="0" customWidth="1"/>
    <col min="5" max="5" width="14.28125" style="0" customWidth="1"/>
    <col min="6" max="6" width="18.421875" style="0" customWidth="1"/>
  </cols>
  <sheetData>
    <row r="1" spans="1:6" ht="24">
      <c r="A1" s="221">
        <v>824303</v>
      </c>
      <c r="B1" s="42">
        <v>969629</v>
      </c>
      <c r="C1" s="42">
        <v>991846</v>
      </c>
      <c r="D1" s="47">
        <v>1478489</v>
      </c>
      <c r="E1" s="47">
        <v>102990</v>
      </c>
      <c r="F1" s="47">
        <v>102990</v>
      </c>
    </row>
    <row r="2" spans="1:6" ht="24">
      <c r="A2" s="192">
        <v>277796</v>
      </c>
      <c r="B2" s="221">
        <v>310623</v>
      </c>
      <c r="C2" s="193">
        <v>296229</v>
      </c>
      <c r="D2" s="192">
        <v>549705</v>
      </c>
      <c r="E2" s="47">
        <v>110716</v>
      </c>
      <c r="F2" s="47">
        <v>110716</v>
      </c>
    </row>
    <row r="3" spans="1:6" ht="24">
      <c r="A3" s="47">
        <v>42000</v>
      </c>
      <c r="B3" s="222">
        <v>42000</v>
      </c>
      <c r="C3" s="42">
        <v>42000</v>
      </c>
      <c r="D3" s="47">
        <v>42000</v>
      </c>
      <c r="E3" s="47">
        <v>794544</v>
      </c>
      <c r="F3" s="47">
        <v>794544</v>
      </c>
    </row>
    <row r="4" spans="1:6" ht="24">
      <c r="A4" s="45">
        <v>123680</v>
      </c>
      <c r="B4" s="41">
        <v>128730</v>
      </c>
      <c r="C4" s="41">
        <v>135720</v>
      </c>
      <c r="D4" s="45">
        <v>149540</v>
      </c>
      <c r="E4" s="47">
        <v>138100.036</v>
      </c>
      <c r="F4" s="47">
        <v>138100.036</v>
      </c>
    </row>
    <row r="5" spans="1:6" ht="24">
      <c r="A5" s="45">
        <v>48300</v>
      </c>
      <c r="B5" s="41">
        <v>43812</v>
      </c>
      <c r="C5" s="41">
        <v>42743</v>
      </c>
      <c r="D5" s="45">
        <v>46673</v>
      </c>
      <c r="E5" s="49">
        <v>144236</v>
      </c>
      <c r="F5" s="241">
        <f>SUM(F1:F4)</f>
        <v>1146350.036</v>
      </c>
    </row>
    <row r="6" spans="1:6" ht="24">
      <c r="A6" s="45">
        <v>1452330</v>
      </c>
      <c r="B6" s="41">
        <v>283200</v>
      </c>
      <c r="C6" s="41">
        <v>1366186</v>
      </c>
      <c r="D6" s="45">
        <v>2200340</v>
      </c>
      <c r="E6" s="220">
        <v>103871.65</v>
      </c>
      <c r="F6" s="182"/>
    </row>
    <row r="7" spans="1:6" ht="24">
      <c r="A7" s="47">
        <v>864205</v>
      </c>
      <c r="B7" s="42">
        <v>421136</v>
      </c>
      <c r="C7" s="42">
        <v>1005477</v>
      </c>
      <c r="D7" s="47">
        <v>889359</v>
      </c>
      <c r="E7" s="6">
        <f>SUM(E1:E6)</f>
        <v>1394457.686</v>
      </c>
      <c r="F7" s="182"/>
    </row>
    <row r="8" spans="1:6" ht="24.75" thickBot="1">
      <c r="A8" s="173">
        <f>SUM(A1:A7)</f>
        <v>3632614</v>
      </c>
      <c r="B8" s="173">
        <f>SUM(B1:B7)</f>
        <v>2199130</v>
      </c>
      <c r="C8" s="178">
        <f>SUM(C1:C7)</f>
        <v>3880201</v>
      </c>
      <c r="D8" s="225">
        <f>SUM(D1:D7)</f>
        <v>5356106</v>
      </c>
      <c r="F8" s="183"/>
    </row>
    <row r="9" spans="1:6" ht="24.75" thickBot="1">
      <c r="A9" s="173"/>
      <c r="B9" s="173"/>
      <c r="C9" s="178"/>
      <c r="F9" s="183"/>
    </row>
    <row r="10" spans="1:6" ht="24">
      <c r="A10" s="10">
        <v>325160</v>
      </c>
      <c r="B10" s="227">
        <v>293320</v>
      </c>
      <c r="C10" s="5">
        <v>297900</v>
      </c>
      <c r="D10" s="10">
        <v>366240</v>
      </c>
      <c r="F10" s="182"/>
    </row>
    <row r="11" spans="1:6" ht="24">
      <c r="A11" s="6">
        <v>101907</v>
      </c>
      <c r="B11" s="226">
        <v>93855</v>
      </c>
      <c r="C11" s="4">
        <v>106641</v>
      </c>
      <c r="D11" s="6">
        <v>111234</v>
      </c>
      <c r="F11" s="183"/>
    </row>
    <row r="12" spans="1:6" ht="24">
      <c r="A12" s="6">
        <v>0</v>
      </c>
      <c r="B12" s="9">
        <v>0</v>
      </c>
      <c r="C12" s="4">
        <v>0</v>
      </c>
      <c r="D12" s="6">
        <v>0</v>
      </c>
      <c r="F12" s="183"/>
    </row>
    <row r="13" spans="1:6" ht="24">
      <c r="A13" s="228">
        <v>141480</v>
      </c>
      <c r="B13" s="227">
        <v>144720</v>
      </c>
      <c r="C13" s="4">
        <v>160925</v>
      </c>
      <c r="D13" s="6">
        <v>234720</v>
      </c>
      <c r="F13" s="182"/>
    </row>
    <row r="14" spans="1:6" ht="24.75" thickBot="1">
      <c r="A14" s="6">
        <v>67510</v>
      </c>
      <c r="B14" s="227">
        <v>66610</v>
      </c>
      <c r="C14" s="4">
        <v>86966</v>
      </c>
      <c r="D14" s="6">
        <v>123870</v>
      </c>
      <c r="F14" s="183"/>
    </row>
    <row r="15" spans="1:6" ht="24.75" thickBot="1">
      <c r="A15" s="188">
        <f>SUM(A10:A14)</f>
        <v>636057</v>
      </c>
      <c r="B15" s="173">
        <f>SUM(B10:B14)</f>
        <v>598505</v>
      </c>
      <c r="C15" s="178">
        <f>SUM(C10:C14)</f>
        <v>652432</v>
      </c>
      <c r="D15" s="225">
        <f>SUM(D10:D14)</f>
        <v>836064</v>
      </c>
      <c r="F15" s="182"/>
    </row>
    <row r="16" spans="1:6" ht="24.75" thickBot="1">
      <c r="A16" s="173"/>
      <c r="B16" s="173"/>
      <c r="C16" s="178"/>
      <c r="E16" s="177"/>
      <c r="F16" s="183"/>
    </row>
    <row r="17" spans="1:6" ht="24.75" thickBot="1">
      <c r="A17" s="6">
        <v>4778</v>
      </c>
      <c r="B17" s="173"/>
      <c r="C17" s="178"/>
      <c r="E17" s="173"/>
      <c r="F17" s="182"/>
    </row>
    <row r="18" spans="1:6" ht="24.75" thickBot="1">
      <c r="A18" s="6">
        <v>9689</v>
      </c>
      <c r="B18" s="173"/>
      <c r="C18" s="178"/>
      <c r="E18" s="173"/>
      <c r="F18" s="183"/>
    </row>
    <row r="19" spans="1:6" ht="24.75" thickBot="1">
      <c r="A19" s="6">
        <v>48981</v>
      </c>
      <c r="B19" s="173"/>
      <c r="C19" s="178"/>
      <c r="E19" s="173"/>
      <c r="F19" s="182"/>
    </row>
    <row r="20" spans="1:6" ht="24.75" thickBot="1">
      <c r="A20" s="173">
        <f>SUM(A17:A19)</f>
        <v>63448</v>
      </c>
      <c r="B20" s="173"/>
      <c r="C20" s="178"/>
      <c r="E20" s="173"/>
      <c r="F20" s="183"/>
    </row>
    <row r="21" spans="1:6" ht="24.75" thickBot="1">
      <c r="A21" s="173"/>
      <c r="B21" s="174"/>
      <c r="C21" s="178"/>
      <c r="E21" s="173"/>
      <c r="F21" s="182"/>
    </row>
    <row r="22" spans="1:6" ht="24.75" thickBot="1">
      <c r="A22" s="173"/>
      <c r="B22" s="176"/>
      <c r="C22" s="178"/>
      <c r="E22" s="173"/>
      <c r="F22" s="183"/>
    </row>
    <row r="23" spans="1:6" ht="24.75" thickBot="1">
      <c r="A23" s="173"/>
      <c r="B23" s="173"/>
      <c r="C23" s="178"/>
      <c r="E23" s="173"/>
      <c r="F23" s="183"/>
    </row>
    <row r="24" spans="1:6" ht="24.75" thickBot="1">
      <c r="A24" s="173"/>
      <c r="B24" s="174"/>
      <c r="C24" s="178"/>
      <c r="E24" s="173"/>
      <c r="F24" s="182"/>
    </row>
    <row r="25" spans="1:6" ht="24.75" thickBot="1">
      <c r="A25" s="173"/>
      <c r="B25" s="176"/>
      <c r="C25" s="178"/>
      <c r="E25" s="173"/>
      <c r="F25" s="183"/>
    </row>
    <row r="26" spans="1:6" ht="24.75" thickBot="1">
      <c r="A26" s="177"/>
      <c r="B26" s="175"/>
      <c r="C26" s="178"/>
      <c r="E26" s="173"/>
      <c r="F26" s="182"/>
    </row>
    <row r="27" spans="1:6" ht="24.75" thickBot="1">
      <c r="A27" s="173"/>
      <c r="B27" s="175"/>
      <c r="C27" s="178"/>
      <c r="E27" s="173"/>
      <c r="F27" s="183"/>
    </row>
    <row r="28" spans="1:6" ht="24.75" thickBot="1">
      <c r="A28" s="173"/>
      <c r="B28" s="175"/>
      <c r="C28" s="178"/>
      <c r="E28" s="173"/>
      <c r="F28" s="183"/>
    </row>
    <row r="29" spans="1:6" ht="24.75" thickBot="1">
      <c r="A29" s="173"/>
      <c r="B29" s="174"/>
      <c r="C29" s="178"/>
      <c r="E29" s="291"/>
      <c r="F29" s="182"/>
    </row>
    <row r="30" spans="1:6" ht="24.75" thickBot="1">
      <c r="A30" s="173"/>
      <c r="E30" s="292"/>
      <c r="F30" s="183"/>
    </row>
    <row r="31" spans="1:6" ht="24.75" thickBot="1">
      <c r="A31" s="173"/>
      <c r="E31" s="291"/>
      <c r="F31" s="182"/>
    </row>
    <row r="32" spans="1:6" ht="24.75" thickBot="1">
      <c r="A32" s="173"/>
      <c r="E32" s="292"/>
      <c r="F32" s="183"/>
    </row>
    <row r="33" spans="1:6" ht="24.75" thickBot="1">
      <c r="A33" s="173"/>
      <c r="E33" s="173"/>
      <c r="F33" s="183"/>
    </row>
    <row r="34" spans="1:6" ht="24.75" thickBot="1">
      <c r="A34" s="173"/>
      <c r="E34" s="173"/>
      <c r="F34" s="184"/>
    </row>
    <row r="35" spans="1:6" ht="24.75" thickBot="1">
      <c r="A35" s="173"/>
      <c r="E35" s="173"/>
      <c r="F35" s="182"/>
    </row>
    <row r="36" spans="1:6" ht="24.75" thickBot="1">
      <c r="A36" s="173"/>
      <c r="E36" s="173"/>
      <c r="F36" s="183"/>
    </row>
    <row r="37" spans="1:6" ht="24.75" thickBot="1">
      <c r="A37" s="173"/>
      <c r="E37" s="173"/>
      <c r="F37" s="182"/>
    </row>
    <row r="38" spans="1:6" ht="24.75" thickBot="1">
      <c r="A38" s="173"/>
      <c r="E38" s="173"/>
      <c r="F38" s="183"/>
    </row>
    <row r="39" spans="1:6" ht="24.75" thickBot="1">
      <c r="A39" s="181"/>
      <c r="E39" s="173"/>
      <c r="F39" s="182"/>
    </row>
    <row r="40" spans="1:6" ht="24.75" thickBot="1">
      <c r="A40" s="173"/>
      <c r="E40" s="173"/>
      <c r="F40" s="183"/>
    </row>
    <row r="41" spans="1:6" ht="24.75" thickBot="1">
      <c r="A41" s="173"/>
      <c r="E41" s="173"/>
      <c r="F41" s="182"/>
    </row>
    <row r="42" spans="1:6" ht="24.75" thickBot="1">
      <c r="A42" s="177"/>
      <c r="F42" s="183"/>
    </row>
    <row r="43" spans="1:6" ht="24.75" thickBot="1">
      <c r="A43" s="173"/>
      <c r="E43" s="177"/>
      <c r="F43" s="183"/>
    </row>
    <row r="44" spans="1:6" ht="24.75" thickBot="1">
      <c r="A44" s="173"/>
      <c r="E44" s="173"/>
      <c r="F44" s="182"/>
    </row>
    <row r="45" spans="1:6" ht="24.75" thickBot="1">
      <c r="A45" s="173"/>
      <c r="E45" s="173"/>
      <c r="F45" s="183"/>
    </row>
    <row r="46" spans="1:6" ht="24.75" thickBot="1">
      <c r="A46" s="173"/>
      <c r="E46" s="173"/>
      <c r="F46" s="183"/>
    </row>
    <row r="47" spans="1:6" ht="24.75" thickBot="1">
      <c r="A47" s="173"/>
      <c r="E47" s="173"/>
      <c r="F47" s="183"/>
    </row>
    <row r="48" spans="1:6" ht="24.75" thickBot="1">
      <c r="A48" s="173"/>
      <c r="E48" s="173"/>
      <c r="F48" s="184"/>
    </row>
    <row r="49" spans="1:6" ht="24.75" thickBot="1">
      <c r="A49" s="173"/>
      <c r="E49" s="173"/>
      <c r="F49" s="182"/>
    </row>
    <row r="50" spans="1:6" ht="24.75" thickBot="1">
      <c r="A50" s="173"/>
      <c r="E50" s="173"/>
      <c r="F50" s="183"/>
    </row>
    <row r="51" spans="1:6" ht="24.75" thickBot="1">
      <c r="A51" s="177"/>
      <c r="E51" s="173"/>
      <c r="F51" s="183"/>
    </row>
    <row r="52" spans="1:6" ht="24.75" thickBot="1">
      <c r="A52" s="173"/>
      <c r="E52" s="173"/>
      <c r="F52" s="182"/>
    </row>
    <row r="53" spans="1:6" ht="24.75" thickBot="1">
      <c r="A53" s="173"/>
      <c r="E53" s="173"/>
      <c r="F53" s="183"/>
    </row>
    <row r="54" spans="1:6" ht="24.75" thickBot="1">
      <c r="A54" s="173"/>
      <c r="E54" s="173"/>
      <c r="F54" s="183"/>
    </row>
    <row r="55" spans="1:6" ht="24.75" thickBot="1">
      <c r="A55" s="173"/>
      <c r="E55" s="173"/>
      <c r="F55" s="183"/>
    </row>
    <row r="56" spans="1:6" ht="24.75" thickBot="1">
      <c r="A56" s="173"/>
      <c r="E56" s="181"/>
      <c r="F56" s="182"/>
    </row>
    <row r="57" spans="1:6" ht="24.75" thickBot="1">
      <c r="A57" s="173"/>
      <c r="E57" s="173"/>
      <c r="F57" s="183"/>
    </row>
    <row r="58" spans="1:6" ht="24.75" thickBot="1">
      <c r="A58" s="173"/>
      <c r="E58" s="173"/>
      <c r="F58" s="182"/>
    </row>
    <row r="59" spans="1:6" ht="24.75" thickBot="1">
      <c r="A59" s="173"/>
      <c r="F59" s="183"/>
    </row>
    <row r="60" spans="1:6" ht="24.75" thickBot="1">
      <c r="A60" s="177"/>
      <c r="E60" s="177"/>
      <c r="F60" s="183"/>
    </row>
    <row r="61" spans="1:6" ht="24.75" thickBot="1">
      <c r="A61" s="173"/>
      <c r="E61" s="173"/>
      <c r="F61" s="182"/>
    </row>
    <row r="62" spans="1:6" ht="24.75" thickBot="1">
      <c r="A62" s="172"/>
      <c r="E62" s="173"/>
      <c r="F62" s="183"/>
    </row>
    <row r="63" spans="5:6" ht="24.75" thickBot="1">
      <c r="E63" s="173"/>
      <c r="F63" s="182"/>
    </row>
    <row r="64" spans="1:6" ht="24.75" thickBot="1">
      <c r="A64" s="37">
        <v>222000</v>
      </c>
      <c r="B64" s="215">
        <v>222000</v>
      </c>
      <c r="C64" s="215">
        <v>388140</v>
      </c>
      <c r="D64" s="37">
        <v>530468</v>
      </c>
      <c r="E64" s="173"/>
      <c r="F64" s="133"/>
    </row>
    <row r="65" spans="1:6" ht="24.75" thickBot="1">
      <c r="A65" s="37">
        <v>91200</v>
      </c>
      <c r="B65" s="215">
        <v>91200</v>
      </c>
      <c r="C65" s="215">
        <v>91200</v>
      </c>
      <c r="D65" s="37">
        <v>83352</v>
      </c>
      <c r="E65" s="173"/>
      <c r="F65" s="133"/>
    </row>
    <row r="66" spans="1:6" ht="24.75" thickBot="1">
      <c r="A66" s="37">
        <v>75600</v>
      </c>
      <c r="B66" s="215">
        <v>75600</v>
      </c>
      <c r="C66" s="215">
        <v>75600</v>
      </c>
      <c r="D66" s="37">
        <v>90476</v>
      </c>
      <c r="E66" s="173"/>
      <c r="F66" s="182"/>
    </row>
    <row r="67" spans="1:6" ht="24.75" thickBot="1">
      <c r="A67" s="37">
        <v>1467120</v>
      </c>
      <c r="B67" s="215">
        <v>1467120</v>
      </c>
      <c r="C67" s="215">
        <v>1650773</v>
      </c>
      <c r="D67" s="37">
        <v>1713392</v>
      </c>
      <c r="E67" s="173"/>
      <c r="F67" s="183"/>
    </row>
    <row r="68" spans="1:6" ht="24.75" thickBot="1">
      <c r="A68" s="218">
        <f>SUM(A64:A67)</f>
        <v>1855920</v>
      </c>
      <c r="B68" s="218">
        <f>SUM(B64:B67)</f>
        <v>1855920</v>
      </c>
      <c r="C68" s="218">
        <f>SUM(C64:C67)</f>
        <v>2205713</v>
      </c>
      <c r="D68" s="218">
        <f>SUM(D64:D67)</f>
        <v>2417688</v>
      </c>
      <c r="E68" s="173"/>
      <c r="F68" s="182"/>
    </row>
    <row r="69" ht="23.25">
      <c r="F69" s="185"/>
    </row>
    <row r="70" spans="1:6" ht="24">
      <c r="A70" s="38">
        <v>824303</v>
      </c>
      <c r="B70" s="215">
        <v>969629</v>
      </c>
      <c r="C70" s="215">
        <v>991846</v>
      </c>
      <c r="D70" s="37">
        <v>1478489</v>
      </c>
      <c r="E70" s="37">
        <v>1478489</v>
      </c>
      <c r="F70" s="186"/>
    </row>
    <row r="71" spans="1:6" ht="24">
      <c r="A71" s="216">
        <v>74930</v>
      </c>
      <c r="B71" s="38">
        <v>69048</v>
      </c>
      <c r="C71" s="217">
        <v>34310</v>
      </c>
      <c r="D71" s="216">
        <v>41941</v>
      </c>
      <c r="E71" s="216">
        <v>41941</v>
      </c>
      <c r="F71" s="186"/>
    </row>
    <row r="72" spans="1:6" ht="24">
      <c r="A72" s="37">
        <v>42000</v>
      </c>
      <c r="B72" s="219">
        <v>42000</v>
      </c>
      <c r="C72" s="215">
        <v>42000</v>
      </c>
      <c r="D72" s="37">
        <v>42000</v>
      </c>
      <c r="E72" s="37">
        <v>42000</v>
      </c>
      <c r="F72" s="186"/>
    </row>
    <row r="73" spans="1:6" ht="24">
      <c r="A73" s="32">
        <v>123680</v>
      </c>
      <c r="B73" s="214">
        <v>128730</v>
      </c>
      <c r="C73" s="214">
        <v>135720</v>
      </c>
      <c r="D73" s="32">
        <v>149540</v>
      </c>
      <c r="E73" s="32">
        <v>149540</v>
      </c>
      <c r="F73" s="186"/>
    </row>
    <row r="74" spans="1:6" ht="24">
      <c r="A74" s="32">
        <v>16720</v>
      </c>
      <c r="B74" s="214">
        <v>11280</v>
      </c>
      <c r="C74" s="214">
        <v>5640</v>
      </c>
      <c r="D74" s="32">
        <v>7725</v>
      </c>
      <c r="E74" s="32">
        <v>7725</v>
      </c>
      <c r="F74" s="185"/>
    </row>
    <row r="75" spans="1:6" ht="24">
      <c r="A75" s="32">
        <v>1452330</v>
      </c>
      <c r="B75" s="214">
        <v>283200</v>
      </c>
      <c r="C75" s="214">
        <v>1366186</v>
      </c>
      <c r="D75" s="32">
        <v>2200340</v>
      </c>
      <c r="E75" s="32">
        <v>2200340</v>
      </c>
      <c r="F75" s="186"/>
    </row>
    <row r="76" spans="1:6" ht="24">
      <c r="A76" s="37">
        <v>491200</v>
      </c>
      <c r="B76" s="215">
        <v>74600</v>
      </c>
      <c r="C76" s="215">
        <v>497370</v>
      </c>
      <c r="D76" s="37">
        <v>490360</v>
      </c>
      <c r="E76" s="37">
        <v>490360</v>
      </c>
      <c r="F76" s="186"/>
    </row>
    <row r="77" spans="1:6" ht="24.75" thickBot="1">
      <c r="A77" s="218">
        <f>SUM(A70:A76)</f>
        <v>3025163</v>
      </c>
      <c r="B77" s="218">
        <f>SUM(B70:B76)</f>
        <v>1578487</v>
      </c>
      <c r="C77" s="218">
        <f>SUM(C70:C76)</f>
        <v>3073072</v>
      </c>
      <c r="D77" s="218">
        <f>SUM(D70:D76)</f>
        <v>4410395</v>
      </c>
      <c r="E77" s="173">
        <f>SUM(E70:E76)</f>
        <v>4410395</v>
      </c>
      <c r="F77" s="186"/>
    </row>
    <row r="78" spans="1:6" ht="24.75" thickBot="1">
      <c r="A78" s="42">
        <v>191297</v>
      </c>
      <c r="B78" s="42">
        <v>249520.81</v>
      </c>
      <c r="C78" s="47">
        <v>244920.81</v>
      </c>
      <c r="E78" s="173"/>
      <c r="F78" s="185"/>
    </row>
    <row r="79" spans="1:6" ht="24.75" thickBot="1">
      <c r="A79" s="42">
        <v>203184</v>
      </c>
      <c r="B79" s="42">
        <v>0</v>
      </c>
      <c r="C79" s="47">
        <v>0</v>
      </c>
      <c r="F79" s="186"/>
    </row>
    <row r="80" spans="1:6" ht="24.75" thickBot="1">
      <c r="A80" s="224">
        <v>2013421</v>
      </c>
      <c r="B80" s="42">
        <v>0</v>
      </c>
      <c r="C80" s="47">
        <v>0</v>
      </c>
      <c r="E80" s="177"/>
      <c r="F80" s="186"/>
    </row>
    <row r="81" spans="1:6" ht="24.75" thickBot="1">
      <c r="A81" s="42">
        <v>165996.01</v>
      </c>
      <c r="B81" s="42">
        <v>507476.9</v>
      </c>
      <c r="C81" s="47">
        <v>0</v>
      </c>
      <c r="E81" s="173"/>
      <c r="F81" s="186"/>
    </row>
    <row r="82" spans="1:6" ht="23.25">
      <c r="A82" s="225">
        <f>SUM(A78:A81)</f>
        <v>2573898.01</v>
      </c>
      <c r="B82" s="225">
        <f>SUM(B78:B81)</f>
        <v>756997.71</v>
      </c>
      <c r="C82" s="225">
        <f>SUM(C78:C81)</f>
        <v>244920.81</v>
      </c>
      <c r="E82" s="172"/>
      <c r="F82" s="186"/>
    </row>
    <row r="83" ht="23.25">
      <c r="F83" s="185"/>
    </row>
    <row r="84" spans="1:6" ht="24">
      <c r="A84" s="10">
        <v>325160</v>
      </c>
      <c r="B84" s="227">
        <v>293320</v>
      </c>
      <c r="C84" s="5">
        <v>297900</v>
      </c>
      <c r="D84" s="10">
        <v>366240</v>
      </c>
      <c r="F84" s="186"/>
    </row>
    <row r="85" spans="1:6" ht="24">
      <c r="A85" s="6">
        <v>28120</v>
      </c>
      <c r="B85" s="226">
        <v>18000</v>
      </c>
      <c r="C85" s="4">
        <v>18000</v>
      </c>
      <c r="D85" s="6">
        <v>18000</v>
      </c>
      <c r="F85" s="186"/>
    </row>
    <row r="86" spans="1:6" ht="24">
      <c r="A86" s="6">
        <v>0</v>
      </c>
      <c r="B86" s="9">
        <v>0</v>
      </c>
      <c r="C86" s="4">
        <v>0</v>
      </c>
      <c r="D86" s="6">
        <v>0</v>
      </c>
      <c r="F86" s="186"/>
    </row>
    <row r="87" spans="1:6" ht="24">
      <c r="A87" s="228">
        <v>141480</v>
      </c>
      <c r="B87" s="227">
        <v>144720</v>
      </c>
      <c r="C87" s="4">
        <v>160925</v>
      </c>
      <c r="D87" s="6">
        <v>234720</v>
      </c>
      <c r="F87" s="187"/>
    </row>
    <row r="88" spans="1:6" ht="24">
      <c r="A88" s="6">
        <v>34440</v>
      </c>
      <c r="B88" s="227">
        <v>34500</v>
      </c>
      <c r="C88" s="4">
        <v>47150</v>
      </c>
      <c r="D88" s="6">
        <v>68040</v>
      </c>
      <c r="F88" s="182"/>
    </row>
    <row r="89" spans="1:6" ht="24">
      <c r="A89" s="225">
        <f>SUM(A84:A88)</f>
        <v>529200</v>
      </c>
      <c r="B89" s="225">
        <f>SUM(B84:B88)</f>
        <v>490540</v>
      </c>
      <c r="C89" s="225">
        <f>SUM(C84:C88)</f>
        <v>523975</v>
      </c>
      <c r="D89" s="225">
        <f>SUM(D84:D88)</f>
        <v>687000</v>
      </c>
      <c r="F89" s="183"/>
    </row>
    <row r="90" ht="24">
      <c r="F90" s="183"/>
    </row>
    <row r="91" ht="24">
      <c r="F91" s="183"/>
    </row>
    <row r="92" ht="24">
      <c r="F92" s="183"/>
    </row>
    <row r="93" ht="24">
      <c r="F93" s="182"/>
    </row>
    <row r="94" ht="24">
      <c r="F94" s="183"/>
    </row>
    <row r="95" ht="24">
      <c r="F95" s="183"/>
    </row>
    <row r="96" ht="24">
      <c r="F96" s="183"/>
    </row>
    <row r="97" ht="24">
      <c r="F97" s="182"/>
    </row>
    <row r="98" ht="24">
      <c r="F98" s="183"/>
    </row>
    <row r="99" ht="24">
      <c r="F99" s="183"/>
    </row>
    <row r="100" ht="24">
      <c r="F100" s="183"/>
    </row>
    <row r="101" ht="24">
      <c r="F101" s="183"/>
    </row>
    <row r="102" ht="24">
      <c r="F102" s="182"/>
    </row>
    <row r="103" ht="24">
      <c r="F103" s="183"/>
    </row>
    <row r="104" ht="24">
      <c r="F104" s="183"/>
    </row>
    <row r="105" ht="24">
      <c r="F105" s="183"/>
    </row>
    <row r="106" ht="24">
      <c r="F106" s="182"/>
    </row>
    <row r="107" ht="24">
      <c r="F107" s="183"/>
    </row>
    <row r="108" ht="24">
      <c r="F108" s="183"/>
    </row>
    <row r="109" ht="24">
      <c r="F109" s="184"/>
    </row>
    <row r="110" ht="24">
      <c r="F110" s="182"/>
    </row>
    <row r="111" ht="24">
      <c r="F111" s="183"/>
    </row>
    <row r="112" ht="24">
      <c r="F112" s="183"/>
    </row>
    <row r="113" ht="24">
      <c r="F113" s="183"/>
    </row>
    <row r="114" ht="24">
      <c r="F114" s="182"/>
    </row>
    <row r="115" ht="24">
      <c r="F115" s="183"/>
    </row>
    <row r="116" ht="24">
      <c r="F116" s="183"/>
    </row>
    <row r="117" ht="24">
      <c r="F117" s="183"/>
    </row>
    <row r="118" ht="24">
      <c r="F118" s="182"/>
    </row>
    <row r="119" ht="24">
      <c r="F119" s="183"/>
    </row>
    <row r="120" ht="24">
      <c r="F120" s="183"/>
    </row>
    <row r="121" ht="24">
      <c r="F121" s="183"/>
    </row>
    <row r="122" ht="24">
      <c r="F122" s="182"/>
    </row>
    <row r="123" ht="24">
      <c r="F123" s="183"/>
    </row>
    <row r="124" ht="24">
      <c r="F124" s="183"/>
    </row>
    <row r="125" ht="24">
      <c r="F125" s="183"/>
    </row>
    <row r="126" ht="24">
      <c r="F126" s="183"/>
    </row>
    <row r="127" ht="24">
      <c r="F127" s="184"/>
    </row>
    <row r="128" ht="24">
      <c r="F128" s="182"/>
    </row>
    <row r="129" ht="24">
      <c r="F129" s="183"/>
    </row>
    <row r="130" ht="24">
      <c r="F130" s="183"/>
    </row>
    <row r="131" ht="24">
      <c r="F131" s="183"/>
    </row>
    <row r="132" ht="24">
      <c r="F132" s="182">
        <v>269000</v>
      </c>
    </row>
    <row r="133" ht="24">
      <c r="F133" s="183"/>
    </row>
    <row r="134" ht="24">
      <c r="F134" s="183"/>
    </row>
    <row r="135" ht="24">
      <c r="F135" s="183"/>
    </row>
    <row r="136" ht="24">
      <c r="F136" s="183"/>
    </row>
    <row r="137" ht="24">
      <c r="F137" s="183"/>
    </row>
    <row r="138" ht="24">
      <c r="F138" s="182">
        <v>95000</v>
      </c>
    </row>
    <row r="139" ht="24">
      <c r="F139" s="183"/>
    </row>
    <row r="140" ht="24">
      <c r="F140" s="183"/>
    </row>
    <row r="141" ht="24">
      <c r="F141" s="184">
        <v>50000</v>
      </c>
    </row>
    <row r="142" ht="14.25">
      <c r="F142" s="172">
        <f>SUM(F1:F141)</f>
        <v>2706700.072</v>
      </c>
    </row>
  </sheetData>
  <sheetProtection/>
  <mergeCells count="2">
    <mergeCell ref="E29:E30"/>
    <mergeCell ref="E31:E3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TScom</dc:creator>
  <cp:keywords/>
  <dc:description/>
  <cp:lastModifiedBy>Samuchar</cp:lastModifiedBy>
  <cp:lastPrinted>2013-09-19T06:08:35Z</cp:lastPrinted>
  <dcterms:created xsi:type="dcterms:W3CDTF">2013-08-04T07:46:35Z</dcterms:created>
  <dcterms:modified xsi:type="dcterms:W3CDTF">2013-12-12T03:28:58Z</dcterms:modified>
  <cp:category/>
  <cp:version/>
  <cp:contentType/>
  <cp:contentStatus/>
</cp:coreProperties>
</file>